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ynology\szesc\DG\Zakupy 2020r\Drukowanie II\I Dok. Merytoryczni\"/>
    </mc:Choice>
  </mc:AlternateContent>
  <bookViews>
    <workbookView xWindow="-13155" yWindow="1290" windowWidth="28800" windowHeight="12090" tabRatio="705" activeTab="5"/>
  </bookViews>
  <sheets>
    <sheet name="Podsumowanie" sheetId="8" r:id="rId1"/>
    <sheet name="I.Broszura z ISBN" sheetId="10" r:id="rId2"/>
    <sheet name="II.Broszura bez ISBN" sheetId="5" r:id="rId3"/>
    <sheet name="III.Zaproszenia" sheetId="4" r:id="rId4"/>
    <sheet name="IV.Plakaty" sheetId="1" r:id="rId5"/>
    <sheet name="V.Inne druki" sheetId="17" r:id="rId6"/>
    <sheet name="RAZEM" sheetId="19" state="hidden" r:id="rId7"/>
  </sheets>
  <definedNames>
    <definedName name="_xlnm.Print_Area" localSheetId="1">'I.Broszura z ISBN'!$B$1:$M$18</definedName>
    <definedName name="_xlnm.Print_Area" localSheetId="2">'II.Broszura bez ISBN'!$A$1:$L$23</definedName>
    <definedName name="_xlnm.Print_Area" localSheetId="3">III.Zaproszenia!$A$1:$J$25</definedName>
    <definedName name="_xlnm.Print_Area" localSheetId="4">IV.Plakaty!$A$1:$J$26</definedName>
    <definedName name="_xlnm.Print_Area" localSheetId="0">Podsumowanie!$A$4:$H$16</definedName>
    <definedName name="_xlnm.Print_Area" localSheetId="5">'V.Inne druki'!$A$1:$K$27</definedName>
  </definedNames>
  <calcPr calcId="152511"/>
</workbook>
</file>

<file path=xl/calcChain.xml><?xml version="1.0" encoding="utf-8"?>
<calcChain xmlns="http://schemas.openxmlformats.org/spreadsheetml/2006/main">
  <c r="J9" i="10" l="1"/>
  <c r="H8" i="17" l="1"/>
  <c r="J8" i="17" s="1"/>
  <c r="K8" i="17" s="1"/>
  <c r="H9" i="17"/>
  <c r="J9" i="17" s="1"/>
  <c r="K9" i="17" s="1"/>
  <c r="H10" i="17"/>
  <c r="J10" i="17" s="1"/>
  <c r="H11" i="17"/>
  <c r="J11" i="17" s="1"/>
  <c r="H12" i="17"/>
  <c r="H13" i="17"/>
  <c r="J13" i="17" s="1"/>
  <c r="K13" i="17" s="1"/>
  <c r="H14" i="17"/>
  <c r="J14" i="17" s="1"/>
  <c r="K14" i="17" s="1"/>
  <c r="H15" i="17"/>
  <c r="J15" i="17" s="1"/>
  <c r="K15" i="17" s="1"/>
  <c r="H16" i="17"/>
  <c r="J16" i="17" s="1"/>
  <c r="K16" i="17" s="1"/>
  <c r="H17" i="17"/>
  <c r="J17" i="17" s="1"/>
  <c r="H18" i="17"/>
  <c r="J18" i="17" s="1"/>
  <c r="K18" i="17" s="1"/>
  <c r="H19" i="17"/>
  <c r="J19" i="17" s="1"/>
  <c r="H20" i="17"/>
  <c r="J20" i="17" s="1"/>
  <c r="K20" i="17" s="1"/>
  <c r="H21" i="17"/>
  <c r="J21" i="17" s="1"/>
  <c r="K21" i="17" s="1"/>
  <c r="H22" i="17"/>
  <c r="J22" i="17" s="1"/>
  <c r="K22" i="17" s="1"/>
  <c r="H23" i="17"/>
  <c r="J23" i="17" s="1"/>
  <c r="K23" i="17" s="1"/>
  <c r="H24" i="17"/>
  <c r="J24" i="17" s="1"/>
  <c r="K24" i="17" s="1"/>
  <c r="H7" i="17"/>
  <c r="G8" i="1"/>
  <c r="G9" i="1"/>
  <c r="I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G16" i="1"/>
  <c r="G17" i="1"/>
  <c r="I17" i="1" s="1"/>
  <c r="G18" i="1"/>
  <c r="I18" i="1" s="1"/>
  <c r="J18" i="1" s="1"/>
  <c r="G19" i="1"/>
  <c r="I19" i="1" s="1"/>
  <c r="G20" i="1"/>
  <c r="I20" i="1" s="1"/>
  <c r="J20" i="1" s="1"/>
  <c r="G21" i="1"/>
  <c r="G22" i="1"/>
  <c r="G23" i="1"/>
  <c r="I23" i="1" s="1"/>
  <c r="G24" i="1"/>
  <c r="G25" i="1"/>
  <c r="I25" i="1" s="1"/>
  <c r="G7" i="1"/>
  <c r="G8" i="4"/>
  <c r="G9" i="4"/>
  <c r="I9" i="4" s="1"/>
  <c r="G10" i="4"/>
  <c r="I10" i="4" s="1"/>
  <c r="G11" i="4"/>
  <c r="G12" i="4"/>
  <c r="G13" i="4"/>
  <c r="I13" i="4" s="1"/>
  <c r="G14" i="4"/>
  <c r="I14" i="4" s="1"/>
  <c r="J14" i="4" s="1"/>
  <c r="G15" i="4"/>
  <c r="G16" i="4"/>
  <c r="I16" i="4" s="1"/>
  <c r="J16" i="4" s="1"/>
  <c r="G17" i="4"/>
  <c r="I17" i="4" s="1"/>
  <c r="J17" i="4" s="1"/>
  <c r="G18" i="4"/>
  <c r="I18" i="4" s="1"/>
  <c r="G19" i="4"/>
  <c r="I19" i="4" s="1"/>
  <c r="G20" i="4"/>
  <c r="G21" i="4"/>
  <c r="G22" i="4"/>
  <c r="I22" i="4" s="1"/>
  <c r="J22" i="4" s="1"/>
  <c r="G23" i="4"/>
  <c r="I23" i="4" s="1"/>
  <c r="G24" i="4"/>
  <c r="G7" i="4"/>
  <c r="I16" i="5"/>
  <c r="I15" i="5"/>
  <c r="K15" i="5" s="1"/>
  <c r="I14" i="5"/>
  <c r="K14" i="5" s="1"/>
  <c r="L14" i="5" s="1"/>
  <c r="I13" i="5"/>
  <c r="K13" i="5" s="1"/>
  <c r="L13" i="5" s="1"/>
  <c r="I12" i="5"/>
  <c r="K12" i="5" s="1"/>
  <c r="I11" i="5"/>
  <c r="K11" i="5" s="1"/>
  <c r="I10" i="5"/>
  <c r="I9" i="5"/>
  <c r="K9" i="5" s="1"/>
  <c r="L9" i="5" s="1"/>
  <c r="K16" i="5"/>
  <c r="L16" i="5" s="1"/>
  <c r="I8" i="5"/>
  <c r="K8" i="5" s="1"/>
  <c r="I7" i="5"/>
  <c r="K7" i="5" s="1"/>
  <c r="J10" i="10"/>
  <c r="L9" i="10"/>
  <c r="M9" i="10" s="1"/>
  <c r="J8" i="10"/>
  <c r="L8" i="10" s="1"/>
  <c r="J7" i="10"/>
  <c r="L7" i="10" s="1"/>
  <c r="M7" i="10" s="1"/>
  <c r="F26" i="17"/>
  <c r="H26" i="17" s="1"/>
  <c r="J26" i="17" s="1"/>
  <c r="K26" i="17" s="1"/>
  <c r="F25" i="17"/>
  <c r="H25" i="17" s="1"/>
  <c r="J25" i="17" s="1"/>
  <c r="K25" i="17" s="1"/>
  <c r="G8" i="5"/>
  <c r="I15" i="1"/>
  <c r="J15" i="1" s="1"/>
  <c r="I21" i="1"/>
  <c r="J21" i="1" s="1"/>
  <c r="I22" i="1"/>
  <c r="J22" i="1" s="1"/>
  <c r="N29" i="8"/>
  <c r="P27" i="8"/>
  <c r="Q27" i="8" s="1"/>
  <c r="P28" i="8"/>
  <c r="Q28" i="8" s="1"/>
  <c r="P22" i="8"/>
  <c r="Q22" i="8" s="1"/>
  <c r="P16" i="8"/>
  <c r="Q16" i="8" s="1"/>
  <c r="P17" i="8"/>
  <c r="Q17" i="8" s="1"/>
  <c r="N18" i="8"/>
  <c r="P10" i="8"/>
  <c r="Q10" i="8" s="1"/>
  <c r="P11" i="8"/>
  <c r="Q11" i="8" s="1"/>
  <c r="N12" i="8"/>
  <c r="P6" i="8"/>
  <c r="Q6" i="8" s="1"/>
  <c r="P4" i="8"/>
  <c r="Q4" i="8" s="1"/>
  <c r="P2" i="8"/>
  <c r="P3" i="8" s="1"/>
  <c r="Q2" i="8"/>
  <c r="Q3" i="8" s="1"/>
  <c r="E9" i="19"/>
  <c r="E10" i="19"/>
  <c r="E11" i="19"/>
  <c r="E12" i="19"/>
  <c r="E13" i="19"/>
  <c r="I24" i="1"/>
  <c r="J24" i="1" s="1"/>
  <c r="I21" i="4"/>
  <c r="I24" i="4"/>
  <c r="I11" i="4"/>
  <c r="I12" i="4"/>
  <c r="N3" i="8"/>
  <c r="P15" i="8"/>
  <c r="Q15" i="8" s="1"/>
  <c r="P21" i="8"/>
  <c r="Q21" i="8" s="1"/>
  <c r="N23" i="8"/>
  <c r="P5" i="8"/>
  <c r="Q5" i="8" s="1"/>
  <c r="N7" i="8"/>
  <c r="P26" i="8"/>
  <c r="Q26" i="8" s="1"/>
  <c r="J12" i="17"/>
  <c r="K12" i="17" s="1"/>
  <c r="I16" i="1"/>
  <c r="J16" i="1" s="1"/>
  <c r="P12" i="8" l="1"/>
  <c r="P7" i="8"/>
  <c r="Q7" i="8"/>
  <c r="Q23" i="8"/>
  <c r="Q18" i="8"/>
  <c r="Q29" i="8"/>
  <c r="P29" i="8"/>
  <c r="P18" i="8"/>
  <c r="Q12" i="8"/>
  <c r="P23" i="8"/>
  <c r="K19" i="17"/>
  <c r="K11" i="17"/>
  <c r="H27" i="17"/>
  <c r="K17" i="17"/>
  <c r="K10" i="17"/>
  <c r="J7" i="17"/>
  <c r="J27" i="17" s="1"/>
  <c r="G26" i="1"/>
  <c r="B7" i="8" s="1"/>
  <c r="J17" i="1"/>
  <c r="J19" i="1"/>
  <c r="I11" i="1"/>
  <c r="J11" i="1" s="1"/>
  <c r="I8" i="1"/>
  <c r="J8" i="1" s="1"/>
  <c r="I7" i="1"/>
  <c r="J7" i="1" s="1"/>
  <c r="J23" i="1"/>
  <c r="J9" i="1"/>
  <c r="J25" i="1"/>
  <c r="J14" i="1"/>
  <c r="J10" i="1"/>
  <c r="J9" i="4"/>
  <c r="G25" i="4"/>
  <c r="B6" i="8" s="1"/>
  <c r="J12" i="4"/>
  <c r="J21" i="4"/>
  <c r="J13" i="4"/>
  <c r="J11" i="4"/>
  <c r="J23" i="4"/>
  <c r="I7" i="4"/>
  <c r="J7" i="4" s="1"/>
  <c r="I15" i="4"/>
  <c r="J15" i="4" s="1"/>
  <c r="I20" i="4"/>
  <c r="J20" i="4" s="1"/>
  <c r="J18" i="4"/>
  <c r="J24" i="4"/>
  <c r="J10" i="4"/>
  <c r="J19" i="4"/>
  <c r="I8" i="4"/>
  <c r="K10" i="5"/>
  <c r="L10" i="5" s="1"/>
  <c r="L7" i="5"/>
  <c r="L11" i="5"/>
  <c r="L15" i="5"/>
  <c r="K17" i="5"/>
  <c r="L8" i="5"/>
  <c r="I17" i="5"/>
  <c r="B5" i="8" s="1"/>
  <c r="L12" i="5"/>
  <c r="E14" i="19"/>
  <c r="J11" i="10"/>
  <c r="L10" i="10"/>
  <c r="M10" i="10" s="1"/>
  <c r="M8" i="10"/>
  <c r="D12" i="19" l="1"/>
  <c r="B4" i="8"/>
  <c r="F11" i="19"/>
  <c r="D5" i="8"/>
  <c r="D13" i="19"/>
  <c r="B8" i="8"/>
  <c r="F13" i="19"/>
  <c r="D8" i="8"/>
  <c r="K7" i="17"/>
  <c r="K27" i="17" s="1"/>
  <c r="E8" i="8" s="1"/>
  <c r="D9" i="19"/>
  <c r="I26" i="1"/>
  <c r="J26" i="1"/>
  <c r="E7" i="8" s="1"/>
  <c r="D10" i="19"/>
  <c r="J8" i="4"/>
  <c r="J25" i="4" s="1"/>
  <c r="E6" i="8" s="1"/>
  <c r="I25" i="4"/>
  <c r="L17" i="5"/>
  <c r="D11" i="19"/>
  <c r="L11" i="10"/>
  <c r="M11" i="10"/>
  <c r="E4" i="8" s="1"/>
  <c r="B9" i="8" l="1"/>
  <c r="G11" i="19"/>
  <c r="E5" i="8"/>
  <c r="E9" i="8" s="1"/>
  <c r="F9" i="19"/>
  <c r="D7" i="8"/>
  <c r="F10" i="19"/>
  <c r="D6" i="8"/>
  <c r="F12" i="19"/>
  <c r="D4" i="8"/>
  <c r="G13" i="19"/>
  <c r="D14" i="19"/>
  <c r="G9" i="19"/>
  <c r="G10" i="19"/>
  <c r="G12" i="19"/>
  <c r="D9" i="8" l="1"/>
  <c r="F14" i="19"/>
  <c r="G14" i="19"/>
</calcChain>
</file>

<file path=xl/comments1.xml><?xml version="1.0" encoding="utf-8"?>
<comments xmlns="http://schemas.openxmlformats.org/spreadsheetml/2006/main">
  <authors>
    <author>BW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  <charset val="238"/>
          </rPr>
          <t>Objaśnienie poniżej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<sst xmlns="http://schemas.openxmlformats.org/spreadsheetml/2006/main" count="370" uniqueCount="127">
  <si>
    <t>Nakład</t>
  </si>
  <si>
    <t>Cena netto</t>
  </si>
  <si>
    <t>Cena brutto</t>
  </si>
  <si>
    <t>Netto</t>
  </si>
  <si>
    <t>Brutto</t>
  </si>
  <si>
    <t>VAT</t>
  </si>
  <si>
    <t>% VAT</t>
  </si>
  <si>
    <t>%VAT</t>
  </si>
  <si>
    <t>Format</t>
  </si>
  <si>
    <t>A4/A5</t>
  </si>
  <si>
    <t>raport</t>
  </si>
  <si>
    <t>RAZEM</t>
  </si>
  <si>
    <t>Miesiąc -  na kiedy druk</t>
  </si>
  <si>
    <t>Parametry</t>
  </si>
  <si>
    <r>
      <t xml:space="preserve">Na co
</t>
    </r>
    <r>
      <rPr>
        <b/>
        <sz val="11"/>
        <color indexed="10"/>
        <rFont val="Arial"/>
        <family val="2"/>
        <charset val="238"/>
      </rPr>
      <t>jeśli z projektu - wpisać nazwę</t>
    </r>
  </si>
  <si>
    <t>Nazwa</t>
  </si>
  <si>
    <t>kreda 150 g/m2  błysk, druk CMYK 4+0</t>
  </si>
  <si>
    <t>projekt "Normy i wymogi wzajenmnej zgodnosci" i NOWOCZESNE TECHNOLOGIE UPRAWY ZBÓŻ"</t>
  </si>
  <si>
    <t>PLAKATY</t>
  </si>
  <si>
    <t>ZAPROSZENIA</t>
  </si>
  <si>
    <t>KATALOGI</t>
  </si>
  <si>
    <t>BROSZURY</t>
  </si>
  <si>
    <t>INNE</t>
  </si>
  <si>
    <t>minus 1 składka kol.</t>
  </si>
  <si>
    <t>plus 1 składka kol.</t>
  </si>
  <si>
    <t>plus 3 składki kol.</t>
  </si>
  <si>
    <t>PWR 10.2019</t>
  </si>
  <si>
    <t>PWR 9.2019</t>
  </si>
  <si>
    <t>PWR 7-8.2019</t>
  </si>
  <si>
    <t>PWR 6.2019</t>
  </si>
  <si>
    <t>Nakład 64 str/2900</t>
  </si>
  <si>
    <t>X Wiosenne Targi Ogrodnicze</t>
  </si>
  <si>
    <t>A2</t>
  </si>
  <si>
    <t>XXVI Żuławskie Targi Rolne</t>
  </si>
  <si>
    <t>B2</t>
  </si>
  <si>
    <t>XXV Jesienne Targi Ogrodnicze</t>
  </si>
  <si>
    <t>A3</t>
  </si>
  <si>
    <t>Zgłoszenia targowe</t>
  </si>
  <si>
    <t>A4</t>
  </si>
  <si>
    <t>kwiecień</t>
  </si>
  <si>
    <t>październik</t>
  </si>
  <si>
    <t xml:space="preserve">marzec </t>
  </si>
  <si>
    <t>styczeń</t>
  </si>
  <si>
    <t>Kreda 150 g/m2  błysk, druk CMYK 4+0</t>
  </si>
  <si>
    <t xml:space="preserve">Zgłoszenie targowe </t>
  </si>
  <si>
    <r>
      <t>Format A3,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druk czarny 1+1</t>
    </r>
  </si>
  <si>
    <t>Zgłoszenie targowe</t>
  </si>
  <si>
    <r>
      <t>Format A4,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, druk czarny 1+1 </t>
    </r>
  </si>
  <si>
    <r>
      <t>Format A4,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druk czarny 1+0</t>
    </r>
  </si>
  <si>
    <r>
      <t>Format A4,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druk CMYK 4+0</t>
    </r>
  </si>
  <si>
    <r>
      <t>Format A4,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druk CMYK 4+4</t>
    </r>
  </si>
  <si>
    <t>Ulotka A4/2</t>
  </si>
  <si>
    <r>
      <t>A4 łamane na A5, druk CMYK 4+4; papier offsetowy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, </t>
    </r>
  </si>
  <si>
    <r>
      <t>A4 łamane na A5, druk CMYK 4+4; papier offsetowy 120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, </t>
    </r>
  </si>
  <si>
    <t>Wizytówki</t>
  </si>
  <si>
    <t>Cena podstawy</t>
  </si>
  <si>
    <t>Składka 1+1</t>
  </si>
  <si>
    <t>Składka  4+4</t>
  </si>
  <si>
    <t>I. Razem poz. 1-4 (broszury z ISBN)</t>
  </si>
  <si>
    <t>Wg. PLAN DRUKU</t>
  </si>
  <si>
    <t>Poniższe ceny obliczaja się automatycznie wg wzoru (cena podstawy + dodatkowe składki)</t>
  </si>
  <si>
    <t xml:space="preserve">okładka kreda 150 g/m2 błysk, druk CMYK 4+4; 
środek – papier offsetowy 80 g/m2, druk czarny 1+1, </t>
  </si>
  <si>
    <r>
      <t xml:space="preserve">okładka kreda 150 g/m2 błysk, druk CMYK 4+4;  
</t>
    </r>
    <r>
      <rPr>
        <sz val="10"/>
        <color rgb="FFFF0000"/>
        <rFont val="Arial"/>
        <family val="2"/>
        <charset val="238"/>
      </rPr>
      <t xml:space="preserve">środek </t>
    </r>
    <r>
      <rPr>
        <sz val="10"/>
        <color indexed="8"/>
        <rFont val="Arial"/>
        <family val="2"/>
        <charset val="238"/>
      </rPr>
      <t xml:space="preserve">– papier offsetowy 80 g/m2, </t>
    </r>
    <r>
      <rPr>
        <sz val="10"/>
        <color indexed="10"/>
        <rFont val="Arial"/>
        <family val="2"/>
        <charset val="238"/>
      </rPr>
      <t xml:space="preserve">druk CMYK 4+4, </t>
    </r>
  </si>
  <si>
    <r>
      <t xml:space="preserve">okładka kreda 150 g/m2 błysk, druk CMYK 4+4; 
</t>
    </r>
    <r>
      <rPr>
        <sz val="10"/>
        <color rgb="FFFF0000"/>
        <rFont val="Arial"/>
        <family val="2"/>
        <charset val="238"/>
      </rPr>
      <t xml:space="preserve">środek </t>
    </r>
    <r>
      <rPr>
        <sz val="10"/>
        <color indexed="8"/>
        <rFont val="Arial"/>
        <family val="2"/>
        <charset val="238"/>
      </rPr>
      <t xml:space="preserve">– papier offsetowy 80 g/m2, </t>
    </r>
    <r>
      <rPr>
        <sz val="10"/>
        <color rgb="FFFF0000"/>
        <rFont val="Arial"/>
        <family val="2"/>
        <charset val="238"/>
      </rPr>
      <t>d</t>
    </r>
    <r>
      <rPr>
        <sz val="10"/>
        <color indexed="10"/>
        <rFont val="Arial"/>
        <family val="2"/>
        <charset val="238"/>
      </rPr>
      <t>ruk CMYK 4+4,</t>
    </r>
  </si>
  <si>
    <t>Formularz cenowy</t>
  </si>
  <si>
    <t>a.2) broszur A5 bez ISBN</t>
  </si>
  <si>
    <t>a.1) broszur A5 posiadających ISBN</t>
  </si>
  <si>
    <t xml:space="preserve">Format A-5; okładka – kreda 150 g/m2 błysk, druk CMYK 4+4; 
środek – papier offsetowy 80 g/m2, druk czarny 1+1, </t>
  </si>
  <si>
    <t>Format A-5; okładka – kreda 150 g/m2 błysk, druk CMYK 4+4; 
środek – papier offsetowy 80 g/m2, druk czarny 1+1</t>
  </si>
  <si>
    <t xml:space="preserve">
Parametry </t>
  </si>
  <si>
    <t xml:space="preserve">
Parametry</t>
  </si>
  <si>
    <r>
      <t xml:space="preserve">liczba stron </t>
    </r>
    <r>
      <rPr>
        <sz val="10"/>
        <rFont val="Arial"/>
        <family val="2"/>
        <charset val="238"/>
      </rPr>
      <t>bez okładki</t>
    </r>
  </si>
  <si>
    <t xml:space="preserve">Składka 4+4 </t>
  </si>
  <si>
    <t>Cena podstawy I.</t>
  </si>
  <si>
    <t>Cena podstawy II.</t>
  </si>
  <si>
    <t>I. 
podstawa 1+1 czarno-biały</t>
  </si>
  <si>
    <t>II.
podstawa kolor CMYK 4+4</t>
  </si>
  <si>
    <t>b) zaproszenia,</t>
  </si>
  <si>
    <t>Cena jednostkowa netto</t>
  </si>
  <si>
    <t>Kwiecień</t>
  </si>
  <si>
    <t>Marzec</t>
  </si>
  <si>
    <t>Październik</t>
  </si>
  <si>
    <t>Luty</t>
  </si>
  <si>
    <t>Czerwiec</t>
  </si>
  <si>
    <t>Sierpień</t>
  </si>
  <si>
    <t>I. Razem poz. 1-10 (broszury bez ISBN)</t>
  </si>
  <si>
    <t>L.p.</t>
  </si>
  <si>
    <t>L.p</t>
  </si>
  <si>
    <t>III. Razem poz. 1-18 (zaproszenia)</t>
  </si>
  <si>
    <t>Tu należy wpisać ceny jednostkowe netto</t>
  </si>
  <si>
    <t>Poniższe ceny obliczaja się automatycznie wg wzoru (cena jednostkowa x nakład)</t>
  </si>
  <si>
    <t>IV. Razem plakaty (poz. 1-19)</t>
  </si>
  <si>
    <t>Lipiec</t>
  </si>
  <si>
    <t>Grudzień</t>
  </si>
  <si>
    <t>Cały rok na bieżąco</t>
  </si>
  <si>
    <t>c) plakatów w formatach A2, A3, A4 i B2</t>
  </si>
  <si>
    <t>d) innych materiałów</t>
  </si>
  <si>
    <t>V. Razem poz. 1-20</t>
  </si>
  <si>
    <t xml:space="preserve">SUMA </t>
  </si>
  <si>
    <t>I.Broszura z ISBN</t>
  </si>
  <si>
    <t>II.Broszura bez ISBN</t>
  </si>
  <si>
    <t>III.Zaproszenia</t>
  </si>
  <si>
    <t>IV.Plakaty</t>
  </si>
  <si>
    <t>V.Inne druki</t>
  </si>
  <si>
    <t>Składka 4+4</t>
  </si>
  <si>
    <t>Wg PLAN DRUKU</t>
  </si>
  <si>
    <r>
      <t xml:space="preserve">Ilość stron  – 12 + okładka  (możliwość powiększenia liczby stron o wielokrotność 4 str. - składkę); 
Okładka kredowa min 150 g/m2, 4+4 CMYK, Środek - papier offset min. 80 g/m2,  </t>
    </r>
    <r>
      <rPr>
        <sz val="10"/>
        <color theme="5"/>
        <rFont val="Arial"/>
        <family val="2"/>
        <charset val="238"/>
      </rPr>
      <t xml:space="preserve">kolor 1+1 czarny. </t>
    </r>
    <r>
      <rPr>
        <sz val="10"/>
        <rFont val="Arial"/>
        <family val="2"/>
        <charset val="238"/>
      </rPr>
      <t xml:space="preserve">
Skład zeszytowy, szyte drutem. Jasność bieli wszystkich użytych rodzajów papieru CIE min. 161</t>
    </r>
  </si>
  <si>
    <r>
      <t xml:space="preserve">Ilość stron  – 12 + okładka  (możliwość powiększenia liczby stron o wielokrotność 4 str. - składkę); 
Okładka kredowa min 150 g/m2, 4+4 CMYK, Środek - papier offset min. 80 g/m2,  </t>
    </r>
    <r>
      <rPr>
        <sz val="10"/>
        <color theme="5"/>
        <rFont val="Arial"/>
        <family val="2"/>
        <charset val="238"/>
      </rPr>
      <t xml:space="preserve">kolor 4+4 CMYK  </t>
    </r>
    <r>
      <rPr>
        <sz val="10"/>
        <rFont val="Arial"/>
        <family val="2"/>
        <charset val="238"/>
      </rPr>
      <t xml:space="preserve">
Skład zeszytowy, szyte drutem. Jasność bieli wszystkich użytych rodzajów papieru CIE min. 161</t>
    </r>
  </si>
  <si>
    <t xml:space="preserve">Możliwość powiększenia liczby stron o wielokrotność 4 str. (składkę) o parametrach:
- papier - offset min 80 g/m2, 1 + 1 czarny </t>
  </si>
  <si>
    <t xml:space="preserve">Możliwość powiększenia liczby stron o wielokrotność 4 str. (składkę) o parametrach:
- papier - offset min 80 g/m2, kolor 4 + 4 CMYK </t>
  </si>
  <si>
    <t>Ilość stron  – 12 + okładka  (możliwość powiększenia liczby stron o wielokrotność 4 str. - składkę); 
Okładka kredowa min 150 g/m2, 4+4 CMYK, Środek - papier offset min. 80 g/m2,  kolor 1+1 czarny. 
Skład zeszytowy, szyte drutem. Jasność bieli wszystkich użytych rodzajów papieru CIE min. 161</t>
  </si>
  <si>
    <t>czerwiec</t>
  </si>
  <si>
    <r>
      <t xml:space="preserve">Format A-5; okładka – kreda 150 g/m2 błysk, druk CMYK 4+4; 
środek  (28 str.) – papier offsetowy 80 g/m2, druk czarny 1+1, 
środek (4 str.) – papier offsetowy 80 g/m2, druk </t>
    </r>
    <r>
      <rPr>
        <sz val="10"/>
        <color indexed="10"/>
        <rFont val="Arial"/>
        <family val="2"/>
      </rPr>
      <t>CMYK 4+4,</t>
    </r>
  </si>
  <si>
    <t>maj</t>
  </si>
  <si>
    <t>wrzesień</t>
  </si>
  <si>
    <t>marzec</t>
  </si>
  <si>
    <t>bigowane, kreda 250 gm2 błysk, druk CMYK 4+4</t>
  </si>
  <si>
    <t>luty</t>
  </si>
  <si>
    <t>sierpień</t>
  </si>
  <si>
    <t xml:space="preserve">sierpień </t>
  </si>
  <si>
    <r>
      <rPr>
        <sz val="10"/>
        <color rgb="FFFF0000"/>
        <rFont val="Arial"/>
        <family val="2"/>
        <charset val="238"/>
      </rPr>
      <t>Kreda 200 g/m2</t>
    </r>
    <r>
      <rPr>
        <sz val="10"/>
        <rFont val="Arial"/>
        <family val="2"/>
      </rPr>
      <t xml:space="preserve">  błysk, druk CMYK 4+0</t>
    </r>
  </si>
  <si>
    <r>
      <rPr>
        <u/>
        <sz val="9"/>
        <rFont val="Arial"/>
        <family val="2"/>
        <charset val="238"/>
      </rPr>
      <t>nakład 40x100 szt.</t>
    </r>
    <r>
      <rPr>
        <sz val="9"/>
        <rFont val="Arial"/>
        <family val="2"/>
        <charset val="238"/>
      </rPr>
      <t xml:space="preserve">
kolorowy druk  4+0
- papier kreda matowy min 350 g/m2
- wykończenie - foliowane matowe
</t>
    </r>
  </si>
  <si>
    <r>
      <rPr>
        <u/>
        <sz val="9"/>
        <rFont val="Arial"/>
        <family val="2"/>
        <charset val="238"/>
      </rPr>
      <t>nakład 6x100 szt.</t>
    </r>
    <r>
      <rPr>
        <sz val="9"/>
        <rFont val="Arial"/>
        <family val="2"/>
        <charset val="238"/>
      </rPr>
      <t xml:space="preserve">
kolorowy druk  4+4
- papier kreda matowy min 350 g/m2
- wykończenie - foliowane matowe
</t>
    </r>
  </si>
  <si>
    <r>
      <t>Tu należy wpisać ceny jednostkowe netto</t>
    </r>
    <r>
      <rPr>
        <b/>
        <vertAlign val="superscript"/>
        <sz val="12"/>
        <color rgb="FFFF0000"/>
        <rFont val="Arial"/>
        <family val="2"/>
        <charset val="238"/>
      </rPr>
      <t>*</t>
    </r>
    <r>
      <rPr>
        <b/>
        <sz val="11"/>
        <color rgb="FFFF0000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>(wszystkie pozycje muszą być uzupełnione)</t>
    </r>
  </si>
  <si>
    <r>
      <rPr>
        <vertAlign val="superscript"/>
        <sz val="11"/>
        <color rgb="FFFF0000"/>
        <rFont val="Arial"/>
        <family val="2"/>
        <charset val="238"/>
      </rPr>
      <t>*</t>
    </r>
    <r>
      <rPr>
        <sz val="11"/>
        <color rgb="FFFF0000"/>
        <rFont val="Arial"/>
        <family val="2"/>
        <charset val="238"/>
      </rPr>
      <t xml:space="preserve">podane ceny jednostkowe będą podstawą do rozliczania realizacji poszczególnych zleceń zamówienia usługi drukowania </t>
    </r>
  </si>
  <si>
    <t>Załącznik nr 3 do SIWZ</t>
  </si>
  <si>
    <t xml:space="preserve">Obejmuje druk, wraz z dostarczeniem do miejsc wskazanych przez Zamawiającego, następujących materiałów: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</si>
</sst>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9.5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249977111117893"/>
      <name val="Arial"/>
      <family val="2"/>
    </font>
    <font>
      <sz val="16"/>
      <color rgb="FFFF0000"/>
      <name val="Arial"/>
      <family val="2"/>
    </font>
    <font>
      <sz val="8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5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</font>
    <font>
      <u/>
      <sz val="9"/>
      <name val="Arial"/>
      <family val="2"/>
      <charset val="238"/>
    </font>
    <font>
      <b/>
      <vertAlign val="superscript"/>
      <sz val="12"/>
      <color rgb="FFFF0000"/>
      <name val="Arial"/>
      <family val="2"/>
      <charset val="238"/>
    </font>
    <font>
      <vertAlign val="superscript"/>
      <sz val="11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2" borderId="0" xfId="0" applyNumberFormat="1" applyFill="1"/>
    <xf numFmtId="0" fontId="8" fillId="0" borderId="0" xfId="0" applyFont="1"/>
    <xf numFmtId="0" fontId="0" fillId="0" borderId="0" xfId="0" applyFill="1" applyBorder="1"/>
    <xf numFmtId="4" fontId="9" fillId="0" borderId="0" xfId="0" applyNumberFormat="1" applyFont="1" applyFill="1" applyBorder="1" applyAlignment="1">
      <alignment wrapText="1"/>
    </xf>
    <xf numFmtId="4" fontId="9" fillId="0" borderId="0" xfId="0" quotePrefix="1" applyNumberFormat="1" applyFont="1" applyFill="1" applyBorder="1" applyAlignment="1">
      <alignment wrapText="1"/>
    </xf>
    <xf numFmtId="4" fontId="0" fillId="0" borderId="0" xfId="0" applyNumberFormat="1" applyFill="1" applyBorder="1"/>
    <xf numFmtId="0" fontId="6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 applyBorder="1"/>
    <xf numFmtId="0" fontId="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/>
    <xf numFmtId="4" fontId="1" fillId="0" borderId="0" xfId="0" applyNumberFormat="1" applyFont="1" applyFill="1" applyBorder="1"/>
    <xf numFmtId="0" fontId="2" fillId="0" borderId="1" xfId="0" applyFont="1" applyBorder="1"/>
    <xf numFmtId="0" fontId="0" fillId="0" borderId="0" xfId="0" applyAlignment="1">
      <alignment wrapText="1"/>
    </xf>
    <xf numFmtId="0" fontId="11" fillId="0" borderId="0" xfId="0" applyFont="1"/>
    <xf numFmtId="0" fontId="1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9" fontId="0" fillId="4" borderId="1" xfId="0" applyNumberFormat="1" applyFill="1" applyBorder="1"/>
    <xf numFmtId="4" fontId="0" fillId="4" borderId="1" xfId="0" applyNumberFormat="1" applyFill="1" applyBorder="1"/>
    <xf numFmtId="0" fontId="2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2" fillId="7" borderId="0" xfId="0" applyFont="1" applyFill="1" applyBorder="1"/>
    <xf numFmtId="4" fontId="2" fillId="7" borderId="0" xfId="0" applyNumberFormat="1" applyFont="1" applyFill="1" applyBorder="1" applyAlignment="1">
      <alignment horizontal="right"/>
    </xf>
    <xf numFmtId="9" fontId="2" fillId="7" borderId="0" xfId="0" applyNumberFormat="1" applyFont="1" applyFill="1" applyBorder="1"/>
    <xf numFmtId="4" fontId="2" fillId="7" borderId="0" xfId="0" applyNumberFormat="1" applyFont="1" applyFill="1" applyBorder="1"/>
    <xf numFmtId="4" fontId="1" fillId="7" borderId="0" xfId="0" applyNumberFormat="1" applyFont="1" applyFill="1" applyBorder="1"/>
    <xf numFmtId="0" fontId="1" fillId="7" borderId="0" xfId="0" applyFont="1" applyFill="1" applyBorder="1"/>
    <xf numFmtId="0" fontId="25" fillId="0" borderId="0" xfId="0" applyFont="1"/>
    <xf numFmtId="0" fontId="6" fillId="7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4" fillId="4" borderId="1" xfId="0" applyNumberFormat="1" applyFont="1" applyFill="1" applyBorder="1" applyAlignment="1">
      <alignment horizontal="right"/>
    </xf>
    <xf numFmtId="9" fontId="24" fillId="4" borderId="1" xfId="0" applyNumberFormat="1" applyFont="1" applyFill="1" applyBorder="1"/>
    <xf numFmtId="4" fontId="24" fillId="7" borderId="1" xfId="0" applyNumberFormat="1" applyFont="1" applyFill="1" applyBorder="1"/>
    <xf numFmtId="0" fontId="26" fillId="0" borderId="0" xfId="0" applyFont="1"/>
    <xf numFmtId="0" fontId="10" fillId="7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0" fontId="4" fillId="0" borderId="0" xfId="0" applyFont="1"/>
    <xf numFmtId="0" fontId="18" fillId="0" borderId="0" xfId="0" applyFont="1"/>
    <xf numFmtId="0" fontId="1" fillId="9" borderId="1" xfId="0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0" fontId="1" fillId="6" borderId="1" xfId="0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</xf>
    <xf numFmtId="0" fontId="0" fillId="0" borderId="0" xfId="0" applyProtection="1"/>
    <xf numFmtId="0" fontId="18" fillId="0" borderId="0" xfId="0" applyFont="1" applyProtection="1"/>
    <xf numFmtId="0" fontId="17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30" fillId="0" borderId="0" xfId="0" applyFont="1" applyFill="1" applyProtection="1"/>
    <xf numFmtId="0" fontId="5" fillId="0" borderId="5" xfId="0" applyFont="1" applyFill="1" applyBorder="1" applyAlignment="1" applyProtection="1">
      <alignment horizontal="left" wrapText="1"/>
    </xf>
    <xf numFmtId="0" fontId="2" fillId="0" borderId="0" xfId="0" applyFont="1" applyProtection="1"/>
    <xf numFmtId="0" fontId="5" fillId="0" borderId="5" xfId="0" applyFont="1" applyBorder="1" applyProtection="1"/>
    <xf numFmtId="0" fontId="0" fillId="0" borderId="5" xfId="0" applyBorder="1" applyProtection="1"/>
    <xf numFmtId="4" fontId="14" fillId="0" borderId="2" xfId="0" quotePrefix="1" applyNumberFormat="1" applyFont="1" applyFill="1" applyBorder="1" applyAlignment="1" applyProtection="1">
      <alignment wrapText="1"/>
    </xf>
    <xf numFmtId="4" fontId="7" fillId="0" borderId="2" xfId="0" quotePrefix="1" applyNumberFormat="1" applyFont="1" applyFill="1" applyBorder="1" applyAlignment="1" applyProtection="1">
      <alignment wrapText="1"/>
    </xf>
    <xf numFmtId="4" fontId="29" fillId="0" borderId="3" xfId="0" applyNumberFormat="1" applyFont="1" applyFill="1" applyBorder="1" applyProtection="1"/>
    <xf numFmtId="0" fontId="34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0" fontId="31" fillId="0" borderId="0" xfId="0" applyFont="1" applyAlignment="1" applyProtection="1">
      <alignment vertical="center"/>
    </xf>
    <xf numFmtId="0" fontId="34" fillId="0" borderId="5" xfId="0" applyFont="1" applyFill="1" applyBorder="1" applyAlignment="1" applyProtection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4" fillId="10" borderId="1" xfId="0" applyNumberFormat="1" applyFont="1" applyFill="1" applyBorder="1" applyAlignment="1" applyProtection="1">
      <alignment vertical="center" wrapText="1"/>
      <protection locked="0"/>
    </xf>
    <xf numFmtId="4" fontId="7" fillId="10" borderId="1" xfId="0" applyNumberFormat="1" applyFont="1" applyFill="1" applyBorder="1" applyAlignment="1" applyProtection="1">
      <alignment vertical="center" wrapText="1"/>
      <protection locked="0"/>
    </xf>
    <xf numFmtId="0" fontId="14" fillId="10" borderId="1" xfId="0" applyFont="1" applyFill="1" applyBorder="1" applyAlignment="1" applyProtection="1">
      <alignment horizontal="right" vertical="center"/>
      <protection locked="0"/>
    </xf>
    <xf numFmtId="0" fontId="2" fillId="10" borderId="1" xfId="0" applyFont="1" applyFill="1" applyBorder="1" applyAlignment="1" applyProtection="1">
      <alignment horizontal="right" vertical="center"/>
      <protection locked="0"/>
    </xf>
    <xf numFmtId="4" fontId="11" fillId="0" borderId="2" xfId="0" quotePrefix="1" applyNumberFormat="1" applyFont="1" applyFill="1" applyBorder="1" applyAlignment="1">
      <alignment vertical="center" wrapText="1"/>
    </xf>
    <xf numFmtId="4" fontId="13" fillId="0" borderId="2" xfId="0" quotePrefix="1" applyNumberFormat="1" applyFont="1" applyFill="1" applyBorder="1" applyAlignment="1">
      <alignment vertical="center" wrapText="1"/>
    </xf>
    <xf numFmtId="4" fontId="7" fillId="0" borderId="2" xfId="0" quotePrefix="1" applyNumberFormat="1" applyFont="1" applyFill="1" applyBorder="1" applyAlignment="1">
      <alignment vertical="center" wrapText="1"/>
    </xf>
    <xf numFmtId="4" fontId="18" fillId="0" borderId="1" xfId="0" applyNumberFormat="1" applyFont="1" applyFill="1" applyBorder="1"/>
    <xf numFmtId="4" fontId="19" fillId="0" borderId="0" xfId="0" applyNumberFormat="1" applyFont="1" applyFill="1"/>
    <xf numFmtId="0" fontId="3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" fontId="18" fillId="0" borderId="2" xfId="0" applyNumberFormat="1" applyFont="1" applyFill="1" applyBorder="1"/>
    <xf numFmtId="0" fontId="1" fillId="11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7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" fontId="12" fillId="4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/>
    <xf numFmtId="10" fontId="0" fillId="0" borderId="1" xfId="0" applyNumberFormat="1" applyBorder="1"/>
    <xf numFmtId="4" fontId="2" fillId="0" borderId="1" xfId="0" applyNumberFormat="1" applyFont="1" applyBorder="1"/>
    <xf numFmtId="0" fontId="1" fillId="5" borderId="1" xfId="0" applyFont="1" applyFill="1" applyBorder="1"/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1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" fontId="29" fillId="0" borderId="0" xfId="0" applyNumberFormat="1" applyFont="1" applyFill="1" applyBorder="1" applyProtection="1"/>
    <xf numFmtId="0" fontId="35" fillId="0" borderId="0" xfId="0" applyFont="1"/>
    <xf numFmtId="0" fontId="3" fillId="4" borderId="1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7" fillId="4" borderId="4" xfId="0" quotePrefix="1" applyFont="1" applyFill="1" applyBorder="1" applyAlignment="1">
      <alignment horizontal="center" wrapText="1" shrinkToFit="1"/>
    </xf>
    <xf numFmtId="0" fontId="27" fillId="4" borderId="2" xfId="0" quotePrefix="1" applyFont="1" applyFill="1" applyBorder="1" applyAlignment="1">
      <alignment horizontal="center" wrapText="1" shrinkToFit="1"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wrapText="1" shrinkToFit="1"/>
    </xf>
    <xf numFmtId="0" fontId="1" fillId="3" borderId="2" xfId="0" applyFont="1" applyFill="1" applyBorder="1" applyAlignment="1">
      <alignment horizontal="left"/>
    </xf>
    <xf numFmtId="0" fontId="3" fillId="7" borderId="0" xfId="0" quotePrefix="1" applyFont="1" applyFill="1" applyBorder="1" applyAlignment="1">
      <alignment horizontal="left" wrapText="1" shrinkToFit="1"/>
    </xf>
    <xf numFmtId="0" fontId="1" fillId="7" borderId="0" xfId="0" applyFont="1" applyFill="1" applyBorder="1" applyAlignment="1">
      <alignment horizontal="left"/>
    </xf>
    <xf numFmtId="0" fontId="2" fillId="0" borderId="6" xfId="0" applyFont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left" vertical="center"/>
    </xf>
    <xf numFmtId="0" fontId="3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selection activeCell="D1" sqref="A1:E9"/>
    </sheetView>
  </sheetViews>
  <sheetFormatPr defaultRowHeight="12.75" x14ac:dyDescent="0.2"/>
  <cols>
    <col min="1" max="1" width="22.5703125" customWidth="1"/>
    <col min="2" max="2" width="18.140625" customWidth="1"/>
    <col min="3" max="3" width="10" customWidth="1"/>
    <col min="4" max="4" width="13.42578125" customWidth="1"/>
    <col min="5" max="5" width="13.5703125" customWidth="1"/>
    <col min="6" max="6" width="14.140625" customWidth="1"/>
    <col min="7" max="7" width="11.7109375" bestFit="1" customWidth="1"/>
    <col min="8" max="10" width="10.140625" bestFit="1" customWidth="1"/>
    <col min="11" max="11" width="11.85546875" customWidth="1"/>
    <col min="12" max="12" width="10.140625" hidden="1" customWidth="1"/>
    <col min="13" max="13" width="9.28515625" hidden="1" customWidth="1"/>
    <col min="14" max="14" width="16.140625" hidden="1" customWidth="1"/>
    <col min="15" max="16" width="0" hidden="1" customWidth="1"/>
    <col min="17" max="17" width="12.28515625" hidden="1" customWidth="1"/>
  </cols>
  <sheetData>
    <row r="1" spans="1:18" ht="38.25" customHeight="1" x14ac:dyDescent="0.2">
      <c r="D1" s="171" t="s">
        <v>125</v>
      </c>
      <c r="E1" s="171"/>
    </row>
    <row r="2" spans="1:18" ht="18" customHeight="1" x14ac:dyDescent="0.2">
      <c r="A2" s="14"/>
      <c r="B2" s="14"/>
      <c r="E2" s="3"/>
      <c r="F2" s="13"/>
      <c r="G2" s="13"/>
      <c r="L2" s="152" t="s">
        <v>10</v>
      </c>
      <c r="M2" s="152"/>
      <c r="N2" s="38"/>
      <c r="O2" s="39">
        <v>0.05</v>
      </c>
      <c r="P2" s="40">
        <f>N2*O2</f>
        <v>0</v>
      </c>
      <c r="Q2" s="40">
        <f>N2+P2</f>
        <v>0</v>
      </c>
    </row>
    <row r="3" spans="1:18" x14ac:dyDescent="0.2">
      <c r="A3" s="14"/>
      <c r="B3" s="71" t="s">
        <v>1</v>
      </c>
      <c r="C3" s="71" t="s">
        <v>6</v>
      </c>
      <c r="D3" s="71" t="s">
        <v>5</v>
      </c>
      <c r="E3" s="71" t="s">
        <v>2</v>
      </c>
      <c r="F3" s="13"/>
      <c r="G3" s="13"/>
      <c r="L3" s="153" t="s">
        <v>11</v>
      </c>
      <c r="M3" s="154"/>
      <c r="N3" s="4">
        <f>SUM(N2:N2)</f>
        <v>0</v>
      </c>
      <c r="O3" s="36"/>
      <c r="P3" s="4">
        <f>SUM(P2:P2)</f>
        <v>0</v>
      </c>
      <c r="Q3" s="4">
        <f>SUM(Q2:Q2)</f>
        <v>0</v>
      </c>
    </row>
    <row r="4" spans="1:18" x14ac:dyDescent="0.2">
      <c r="A4" s="1" t="s">
        <v>99</v>
      </c>
      <c r="B4" s="2">
        <f>'I.Broszura z ISBN'!J11</f>
        <v>0</v>
      </c>
      <c r="C4" s="128">
        <v>0.05</v>
      </c>
      <c r="D4" s="2">
        <f>'I.Broszura z ISBN'!L11</f>
        <v>0</v>
      </c>
      <c r="E4" s="2">
        <f>'I.Broszura z ISBN'!M11</f>
        <v>0</v>
      </c>
      <c r="G4" s="24"/>
      <c r="L4" s="152" t="s">
        <v>30</v>
      </c>
      <c r="M4" s="152"/>
      <c r="N4" s="38"/>
      <c r="O4" s="39">
        <v>0.05</v>
      </c>
      <c r="P4" s="40">
        <f>N4*O4</f>
        <v>0</v>
      </c>
      <c r="Q4" s="40">
        <f>N4+P4</f>
        <v>0</v>
      </c>
      <c r="R4" s="45"/>
    </row>
    <row r="5" spans="1:18" ht="22.5" customHeight="1" x14ac:dyDescent="0.2">
      <c r="A5" s="26" t="s">
        <v>100</v>
      </c>
      <c r="B5" s="2">
        <f>'II.Broszura bez ISBN'!I17</f>
        <v>0</v>
      </c>
      <c r="C5" s="128">
        <v>0.23</v>
      </c>
      <c r="D5" s="2">
        <f>'II.Broszura bez ISBN'!K17</f>
        <v>0</v>
      </c>
      <c r="E5" s="2">
        <f>'II.Broszura bez ISBN'!L17</f>
        <v>0</v>
      </c>
      <c r="G5" s="25"/>
      <c r="H5" s="23"/>
      <c r="L5" s="156" t="s">
        <v>23</v>
      </c>
      <c r="M5" s="157"/>
      <c r="N5" s="56"/>
      <c r="O5" s="57">
        <v>0.05</v>
      </c>
      <c r="P5" s="58">
        <f>N5*O5</f>
        <v>0</v>
      </c>
      <c r="Q5" s="58">
        <f>N5+P5</f>
        <v>0</v>
      </c>
      <c r="R5" s="45"/>
    </row>
    <row r="6" spans="1:18" x14ac:dyDescent="0.2">
      <c r="A6" s="1" t="s">
        <v>101</v>
      </c>
      <c r="B6" s="2">
        <f>III.Zaproszenia!G25</f>
        <v>0</v>
      </c>
      <c r="C6" s="128">
        <v>0.23</v>
      </c>
      <c r="D6" s="2">
        <f>III.Zaproszenia!I25</f>
        <v>0</v>
      </c>
      <c r="E6" s="2">
        <f>III.Zaproszenia!J25</f>
        <v>0</v>
      </c>
      <c r="H6" s="24"/>
      <c r="I6" s="3"/>
      <c r="J6" s="3"/>
      <c r="K6" s="3"/>
      <c r="L6" s="152" t="s">
        <v>10</v>
      </c>
      <c r="M6" s="152"/>
      <c r="N6" s="38"/>
      <c r="O6" s="39">
        <v>0.05</v>
      </c>
      <c r="P6" s="40">
        <f>N6*O6</f>
        <v>0</v>
      </c>
      <c r="Q6" s="40">
        <f>N6+P6</f>
        <v>0</v>
      </c>
      <c r="R6" s="45"/>
    </row>
    <row r="7" spans="1:18" x14ac:dyDescent="0.2">
      <c r="A7" s="1" t="s">
        <v>102</v>
      </c>
      <c r="B7" s="2">
        <f>IV.Plakaty!G26</f>
        <v>0</v>
      </c>
      <c r="C7" s="128">
        <v>0.23</v>
      </c>
      <c r="D7" s="2">
        <f>IV.Plakaty!I26</f>
        <v>0</v>
      </c>
      <c r="E7" s="2">
        <f>IV.Plakaty!J26</f>
        <v>0</v>
      </c>
      <c r="H7" s="24"/>
      <c r="I7" s="3"/>
      <c r="J7" s="3"/>
      <c r="K7" s="35"/>
      <c r="L7" s="54" t="s">
        <v>11</v>
      </c>
      <c r="M7" s="55"/>
      <c r="N7" s="4">
        <f>SUM(N4:N6)</f>
        <v>0</v>
      </c>
      <c r="O7" s="36"/>
      <c r="P7" s="4">
        <f>SUM(P4:P6)</f>
        <v>0</v>
      </c>
      <c r="Q7" s="4">
        <f>SUM(Q4:Q6)</f>
        <v>0</v>
      </c>
      <c r="R7" s="45"/>
    </row>
    <row r="8" spans="1:18" x14ac:dyDescent="0.2">
      <c r="A8" s="26" t="s">
        <v>103</v>
      </c>
      <c r="B8" s="129">
        <f>'V.Inne druki'!H27</f>
        <v>0</v>
      </c>
      <c r="C8" s="128">
        <v>0.23</v>
      </c>
      <c r="D8" s="129">
        <f>'V.Inne druki'!J27</f>
        <v>0</v>
      </c>
      <c r="E8" s="129">
        <f>'V.Inne druki'!K27</f>
        <v>0</v>
      </c>
      <c r="H8" s="24"/>
      <c r="R8" s="45"/>
    </row>
    <row r="9" spans="1:18" x14ac:dyDescent="0.2">
      <c r="A9" s="130" t="s">
        <v>98</v>
      </c>
      <c r="B9" s="65">
        <f>SUM(B4:B8)</f>
        <v>0</v>
      </c>
      <c r="C9" s="65"/>
      <c r="D9" s="65">
        <f t="shared" ref="D9:E9" si="0">SUM(D4:D8)</f>
        <v>0</v>
      </c>
      <c r="E9" s="65">
        <f t="shared" si="0"/>
        <v>0</v>
      </c>
      <c r="L9" s="155" t="s">
        <v>29</v>
      </c>
      <c r="M9" s="155"/>
      <c r="N9" s="37" t="s">
        <v>3</v>
      </c>
      <c r="O9" s="37"/>
      <c r="P9" s="37" t="s">
        <v>5</v>
      </c>
      <c r="Q9" s="37" t="s">
        <v>4</v>
      </c>
      <c r="R9" s="45"/>
    </row>
    <row r="10" spans="1:18" ht="13.15" customHeight="1" x14ac:dyDescent="0.2">
      <c r="A10" s="7"/>
      <c r="B10" s="7"/>
      <c r="C10" s="7"/>
      <c r="D10" s="7"/>
      <c r="L10" s="156" t="s">
        <v>24</v>
      </c>
      <c r="M10" s="157"/>
      <c r="N10" s="56"/>
      <c r="O10" s="57">
        <v>0.05</v>
      </c>
      <c r="P10" s="58">
        <f>N10*O10</f>
        <v>0</v>
      </c>
      <c r="Q10" s="58">
        <f>N10+P10</f>
        <v>0</v>
      </c>
      <c r="R10" s="45"/>
    </row>
    <row r="11" spans="1:18" ht="13.15" customHeight="1" x14ac:dyDescent="0.2">
      <c r="A11" s="7"/>
      <c r="B11" s="7"/>
      <c r="C11" s="7"/>
      <c r="D11" s="7"/>
      <c r="L11" s="152" t="s">
        <v>10</v>
      </c>
      <c r="M11" s="152"/>
      <c r="N11" s="38"/>
      <c r="O11" s="39">
        <v>0.05</v>
      </c>
      <c r="P11" s="40">
        <f>N11*O11</f>
        <v>0</v>
      </c>
      <c r="Q11" s="40">
        <f>N11+P11</f>
        <v>0</v>
      </c>
      <c r="R11" s="45"/>
    </row>
    <row r="12" spans="1:18" x14ac:dyDescent="0.2">
      <c r="A12" s="7"/>
      <c r="B12" s="7"/>
      <c r="C12" s="7"/>
      <c r="D12" s="7"/>
      <c r="L12" s="54" t="s">
        <v>11</v>
      </c>
      <c r="M12" s="55"/>
      <c r="N12" s="4">
        <f>SUM(N10:N11)</f>
        <v>0</v>
      </c>
      <c r="O12" s="36"/>
      <c r="P12" s="4">
        <f>SUM(P10:P11)</f>
        <v>0</v>
      </c>
      <c r="Q12" s="4">
        <f>SUM(Q10:Q11)</f>
        <v>0</v>
      </c>
      <c r="R12" s="45"/>
    </row>
    <row r="13" spans="1:18" x14ac:dyDescent="0.2">
      <c r="A13" s="7"/>
      <c r="B13" s="7"/>
      <c r="C13" s="7"/>
      <c r="D13" s="7"/>
      <c r="L13" s="158"/>
      <c r="M13" s="158"/>
      <c r="N13" s="49"/>
      <c r="O13" s="50"/>
      <c r="P13" s="49"/>
      <c r="Q13" s="49"/>
      <c r="R13" s="45"/>
    </row>
    <row r="14" spans="1:18" x14ac:dyDescent="0.2">
      <c r="A14" s="7"/>
      <c r="B14" s="7"/>
      <c r="C14" s="10"/>
      <c r="D14" s="10"/>
      <c r="L14" s="155" t="s">
        <v>28</v>
      </c>
      <c r="M14" s="155"/>
      <c r="N14" s="37" t="s">
        <v>3</v>
      </c>
      <c r="O14" s="37"/>
      <c r="P14" s="37" t="s">
        <v>5</v>
      </c>
      <c r="Q14" s="37" t="s">
        <v>4</v>
      </c>
      <c r="R14" s="45"/>
    </row>
    <row r="15" spans="1:18" ht="13.15" customHeight="1" x14ac:dyDescent="0.2">
      <c r="A15" s="7"/>
      <c r="B15" s="7"/>
      <c r="C15" s="25"/>
      <c r="D15" s="25"/>
      <c r="L15" s="152" t="s">
        <v>30</v>
      </c>
      <c r="M15" s="152"/>
      <c r="N15" s="38"/>
      <c r="O15" s="39">
        <v>0.05</v>
      </c>
      <c r="P15" s="40">
        <f>N15*O15</f>
        <v>0</v>
      </c>
      <c r="Q15" s="40">
        <f>N15+P15</f>
        <v>0</v>
      </c>
      <c r="R15" s="45"/>
    </row>
    <row r="16" spans="1:18" x14ac:dyDescent="0.2">
      <c r="L16" s="156" t="s">
        <v>25</v>
      </c>
      <c r="M16" s="157"/>
      <c r="N16" s="56"/>
      <c r="O16" s="57">
        <v>0.05</v>
      </c>
      <c r="P16" s="58">
        <f>N16*O16</f>
        <v>0</v>
      </c>
      <c r="Q16" s="58">
        <f>N16+P16</f>
        <v>0</v>
      </c>
      <c r="R16" s="45"/>
    </row>
    <row r="17" spans="12:18" x14ac:dyDescent="0.2">
      <c r="L17" s="152" t="s">
        <v>10</v>
      </c>
      <c r="M17" s="152"/>
      <c r="N17" s="38"/>
      <c r="O17" s="39">
        <v>0.05</v>
      </c>
      <c r="P17" s="40">
        <f>N17*O17</f>
        <v>0</v>
      </c>
      <c r="Q17" s="40">
        <f>N17+P17</f>
        <v>0</v>
      </c>
      <c r="R17" s="45"/>
    </row>
    <row r="18" spans="12:18" x14ac:dyDescent="0.2">
      <c r="L18" s="54" t="s">
        <v>11</v>
      </c>
      <c r="M18" s="55"/>
      <c r="N18" s="4">
        <f>SUM(N15:N17)</f>
        <v>0</v>
      </c>
      <c r="O18" s="36"/>
      <c r="P18" s="4">
        <f>SUM(P15:P17)</f>
        <v>0</v>
      </c>
      <c r="Q18" s="4">
        <f>SUM(Q15:Q17)</f>
        <v>0</v>
      </c>
      <c r="R18" s="45"/>
    </row>
    <row r="19" spans="12:18" x14ac:dyDescent="0.2">
      <c r="L19" s="158"/>
      <c r="M19" s="158"/>
      <c r="N19" s="49"/>
      <c r="O19" s="50"/>
      <c r="P19" s="49"/>
      <c r="Q19" s="49"/>
      <c r="R19" s="45"/>
    </row>
    <row r="20" spans="12:18" x14ac:dyDescent="0.2">
      <c r="L20" s="155" t="s">
        <v>27</v>
      </c>
      <c r="M20" s="155"/>
      <c r="N20" s="37" t="s">
        <v>3</v>
      </c>
      <c r="O20" s="37"/>
      <c r="P20" s="37" t="s">
        <v>5</v>
      </c>
      <c r="Q20" s="37" t="s">
        <v>4</v>
      </c>
      <c r="R20" s="45"/>
    </row>
    <row r="21" spans="12:18" x14ac:dyDescent="0.2">
      <c r="L21" s="152" t="s">
        <v>30</v>
      </c>
      <c r="M21" s="152"/>
      <c r="N21" s="38"/>
      <c r="O21" s="39">
        <v>0.05</v>
      </c>
      <c r="P21" s="40">
        <f>N21*O21</f>
        <v>0</v>
      </c>
      <c r="Q21" s="40">
        <f>N21+P21</f>
        <v>0</v>
      </c>
      <c r="R21" s="45"/>
    </row>
    <row r="22" spans="12:18" x14ac:dyDescent="0.2">
      <c r="L22" s="152" t="s">
        <v>10</v>
      </c>
      <c r="M22" s="152"/>
      <c r="N22" s="38"/>
      <c r="O22" s="39">
        <v>0.05</v>
      </c>
      <c r="P22" s="40">
        <f>N22*O22</f>
        <v>0</v>
      </c>
      <c r="Q22" s="40">
        <f>N22+P22</f>
        <v>0</v>
      </c>
      <c r="R22" s="45"/>
    </row>
    <row r="23" spans="12:18" x14ac:dyDescent="0.2">
      <c r="L23" s="54" t="s">
        <v>11</v>
      </c>
      <c r="M23" s="55"/>
      <c r="N23" s="4">
        <f>SUM(N21:N22)</f>
        <v>0</v>
      </c>
      <c r="O23" s="36"/>
      <c r="P23" s="4">
        <f>SUM(P21:P22)</f>
        <v>0</v>
      </c>
      <c r="Q23" s="4">
        <f>SUM(Q21:Q22)</f>
        <v>0</v>
      </c>
      <c r="R23" s="45"/>
    </row>
    <row r="24" spans="12:18" x14ac:dyDescent="0.2">
      <c r="L24" s="158"/>
      <c r="M24" s="158"/>
      <c r="N24" s="49"/>
      <c r="O24" s="50"/>
      <c r="P24" s="49"/>
      <c r="Q24" s="49"/>
      <c r="R24" s="45"/>
    </row>
    <row r="25" spans="12:18" x14ac:dyDescent="0.2">
      <c r="L25" s="155" t="s">
        <v>26</v>
      </c>
      <c r="M25" s="160"/>
      <c r="N25" s="37" t="s">
        <v>3</v>
      </c>
      <c r="O25" s="37"/>
      <c r="P25" s="37" t="s">
        <v>5</v>
      </c>
      <c r="Q25" s="37" t="s">
        <v>4</v>
      </c>
      <c r="R25" s="45"/>
    </row>
    <row r="26" spans="12:18" ht="12.75" customHeight="1" x14ac:dyDescent="0.2">
      <c r="L26" s="152" t="s">
        <v>30</v>
      </c>
      <c r="M26" s="152"/>
      <c r="N26" s="38"/>
      <c r="O26" s="39">
        <v>0.05</v>
      </c>
      <c r="P26" s="40">
        <f>N26*O26</f>
        <v>0</v>
      </c>
      <c r="Q26" s="40">
        <f>N26+P26</f>
        <v>0</v>
      </c>
      <c r="R26" s="45"/>
    </row>
    <row r="27" spans="12:18" ht="12.75" customHeight="1" x14ac:dyDescent="0.2">
      <c r="L27" s="156" t="s">
        <v>24</v>
      </c>
      <c r="M27" s="157"/>
      <c r="N27" s="56"/>
      <c r="O27" s="57">
        <v>0.05</v>
      </c>
      <c r="P27" s="58">
        <f>N27*O27</f>
        <v>0</v>
      </c>
      <c r="Q27" s="58">
        <f>N27+P27</f>
        <v>0</v>
      </c>
      <c r="R27" s="45"/>
    </row>
    <row r="28" spans="12:18" x14ac:dyDescent="0.2">
      <c r="L28" s="152" t="s">
        <v>10</v>
      </c>
      <c r="M28" s="152"/>
      <c r="N28" s="38"/>
      <c r="O28" s="39">
        <v>0.05</v>
      </c>
      <c r="P28" s="40">
        <f>N28*O28</f>
        <v>0</v>
      </c>
      <c r="Q28" s="40">
        <f>N28+P28</f>
        <v>0</v>
      </c>
      <c r="R28" s="45"/>
    </row>
    <row r="29" spans="12:18" x14ac:dyDescent="0.2">
      <c r="L29" s="54" t="s">
        <v>11</v>
      </c>
      <c r="M29" s="55"/>
      <c r="N29" s="4">
        <f>SUM(N26:N28)</f>
        <v>0</v>
      </c>
      <c r="O29" s="36"/>
      <c r="P29" s="4">
        <f>SUM(P26:P28)</f>
        <v>0</v>
      </c>
      <c r="Q29" s="4">
        <f>SUM(Q26:Q28)</f>
        <v>0</v>
      </c>
      <c r="R29" s="45"/>
    </row>
    <row r="30" spans="12:18" x14ac:dyDescent="0.2">
      <c r="L30" s="158"/>
      <c r="M30" s="158"/>
      <c r="N30" s="49"/>
      <c r="O30" s="50"/>
      <c r="P30" s="49"/>
      <c r="Q30" s="49"/>
      <c r="R30" s="45"/>
    </row>
    <row r="31" spans="12:18" x14ac:dyDescent="0.2">
      <c r="L31" s="45"/>
      <c r="M31" s="45"/>
      <c r="N31" s="45"/>
      <c r="O31" s="45"/>
      <c r="P31" s="45"/>
      <c r="Q31" s="45"/>
      <c r="R31" s="45"/>
    </row>
    <row r="32" spans="12:18" x14ac:dyDescent="0.2">
      <c r="L32" s="162"/>
      <c r="M32" s="162"/>
      <c r="N32" s="44"/>
      <c r="O32" s="44"/>
      <c r="P32" s="44"/>
      <c r="Q32" s="44"/>
      <c r="R32" s="45"/>
    </row>
    <row r="33" spans="12:18" x14ac:dyDescent="0.2">
      <c r="L33" s="159"/>
      <c r="M33" s="159"/>
      <c r="N33" s="46"/>
      <c r="O33" s="47"/>
      <c r="P33" s="48"/>
      <c r="Q33" s="48"/>
      <c r="R33" s="45"/>
    </row>
    <row r="34" spans="12:18" x14ac:dyDescent="0.2">
      <c r="L34" s="161"/>
      <c r="M34" s="159"/>
      <c r="N34" s="46"/>
      <c r="O34" s="47"/>
      <c r="P34" s="48"/>
      <c r="Q34" s="48"/>
      <c r="R34" s="45"/>
    </row>
    <row r="35" spans="12:18" x14ac:dyDescent="0.2">
      <c r="L35" s="159"/>
      <c r="M35" s="159"/>
      <c r="N35" s="46"/>
      <c r="O35" s="47"/>
      <c r="P35" s="48"/>
      <c r="Q35" s="48"/>
      <c r="R35" s="45"/>
    </row>
    <row r="36" spans="12:18" x14ac:dyDescent="0.2">
      <c r="L36" s="158"/>
      <c r="M36" s="158"/>
      <c r="N36" s="49"/>
      <c r="O36" s="50"/>
      <c r="P36" s="49"/>
      <c r="Q36" s="49"/>
      <c r="R36" s="45"/>
    </row>
    <row r="37" spans="12:18" x14ac:dyDescent="0.2">
      <c r="L37" s="45"/>
      <c r="M37" s="45"/>
      <c r="N37" s="45"/>
      <c r="O37" s="45"/>
      <c r="P37" s="45"/>
      <c r="Q37" s="45"/>
      <c r="R37" s="45"/>
    </row>
    <row r="38" spans="12:18" x14ac:dyDescent="0.2">
      <c r="L38" s="162"/>
      <c r="M38" s="162"/>
      <c r="N38" s="44"/>
      <c r="O38" s="44"/>
      <c r="P38" s="44"/>
      <c r="Q38" s="44"/>
      <c r="R38" s="45"/>
    </row>
    <row r="39" spans="12:18" x14ac:dyDescent="0.2">
      <c r="L39" s="159"/>
      <c r="M39" s="159"/>
      <c r="N39" s="46"/>
      <c r="O39" s="47"/>
      <c r="P39" s="48"/>
      <c r="Q39" s="48"/>
      <c r="R39" s="45"/>
    </row>
    <row r="40" spans="12:18" x14ac:dyDescent="0.2">
      <c r="L40" s="161"/>
      <c r="M40" s="159"/>
      <c r="N40" s="46"/>
      <c r="O40" s="47"/>
      <c r="P40" s="48"/>
      <c r="Q40" s="48"/>
      <c r="R40" s="45"/>
    </row>
    <row r="41" spans="12:18" x14ac:dyDescent="0.2">
      <c r="L41" s="159"/>
      <c r="M41" s="159"/>
      <c r="N41" s="46"/>
      <c r="O41" s="47"/>
      <c r="P41" s="48"/>
      <c r="Q41" s="48"/>
      <c r="R41" s="45"/>
    </row>
    <row r="42" spans="12:18" x14ac:dyDescent="0.2">
      <c r="L42" s="158"/>
      <c r="M42" s="158"/>
      <c r="N42" s="49"/>
      <c r="O42" s="50"/>
      <c r="P42" s="49"/>
      <c r="Q42" s="49"/>
      <c r="R42" s="45"/>
    </row>
    <row r="43" spans="12:18" x14ac:dyDescent="0.2">
      <c r="L43" s="45"/>
      <c r="M43" s="45"/>
      <c r="N43" s="45"/>
      <c r="O43" s="45"/>
      <c r="P43" s="45"/>
      <c r="Q43" s="45"/>
      <c r="R43" s="45"/>
    </row>
    <row r="44" spans="12:18" x14ac:dyDescent="0.2">
      <c r="L44" s="162"/>
      <c r="M44" s="162"/>
      <c r="N44" s="44"/>
      <c r="O44" s="44"/>
      <c r="P44" s="44"/>
      <c r="Q44" s="44"/>
      <c r="R44" s="45"/>
    </row>
    <row r="45" spans="12:18" x14ac:dyDescent="0.2">
      <c r="L45" s="159"/>
      <c r="M45" s="159"/>
      <c r="N45" s="46"/>
      <c r="O45" s="47"/>
      <c r="P45" s="48"/>
      <c r="Q45" s="48"/>
      <c r="R45" s="45"/>
    </row>
    <row r="46" spans="12:18" x14ac:dyDescent="0.2">
      <c r="L46" s="161"/>
      <c r="M46" s="159"/>
      <c r="N46" s="46"/>
      <c r="O46" s="47"/>
      <c r="P46" s="48"/>
      <c r="Q46" s="48"/>
      <c r="R46" s="45"/>
    </row>
    <row r="47" spans="12:18" x14ac:dyDescent="0.2">
      <c r="L47" s="159"/>
      <c r="M47" s="159"/>
      <c r="N47" s="46"/>
      <c r="O47" s="47"/>
      <c r="P47" s="48"/>
      <c r="Q47" s="48"/>
      <c r="R47" s="45"/>
    </row>
    <row r="48" spans="12:18" x14ac:dyDescent="0.2">
      <c r="L48" s="158"/>
      <c r="M48" s="158"/>
      <c r="N48" s="49"/>
      <c r="O48" s="50"/>
      <c r="P48" s="49"/>
      <c r="Q48" s="49"/>
      <c r="R48" s="45"/>
    </row>
    <row r="49" spans="12:18" x14ac:dyDescent="0.2">
      <c r="L49" s="45"/>
      <c r="M49" s="45"/>
      <c r="N49" s="45"/>
      <c r="O49" s="45"/>
      <c r="P49" s="45"/>
      <c r="Q49" s="45"/>
      <c r="R49" s="45"/>
    </row>
  </sheetData>
  <sheetProtection algorithmName="SHA-512" hashValue="ZBjIEXRm4wiS8VA7UucHOX9amkN+9pch42baOHr5nZoatpgBQGxPXEfr3FqCbNWd/3aV9NC15EJ0R1dpPxoMgA==" saltValue="TkCHcn9+IJxZkbvyEfkTrA==" spinCount="100000" sheet="1" objects="1" scenarios="1"/>
  <mergeCells count="39">
    <mergeCell ref="D1:E1"/>
    <mergeCell ref="L48:M48"/>
    <mergeCell ref="L28:M28"/>
    <mergeCell ref="L34:M34"/>
    <mergeCell ref="L35:M35"/>
    <mergeCell ref="L36:M36"/>
    <mergeCell ref="L41:M41"/>
    <mergeCell ref="L42:M42"/>
    <mergeCell ref="L46:M46"/>
    <mergeCell ref="L40:M40"/>
    <mergeCell ref="L30:M30"/>
    <mergeCell ref="L32:M32"/>
    <mergeCell ref="L33:M33"/>
    <mergeCell ref="L47:M47"/>
    <mergeCell ref="L38:M38"/>
    <mergeCell ref="L39:M39"/>
    <mergeCell ref="L44:M44"/>
    <mergeCell ref="L45:M45"/>
    <mergeCell ref="L27:M27"/>
    <mergeCell ref="L19:M19"/>
    <mergeCell ref="L22:M22"/>
    <mergeCell ref="L25:M25"/>
    <mergeCell ref="L24:M24"/>
    <mergeCell ref="L26:M26"/>
    <mergeCell ref="L2:M2"/>
    <mergeCell ref="L3:M3"/>
    <mergeCell ref="L6:M6"/>
    <mergeCell ref="L9:M9"/>
    <mergeCell ref="L21:M21"/>
    <mergeCell ref="L14:M14"/>
    <mergeCell ref="L10:M10"/>
    <mergeCell ref="L20:M20"/>
    <mergeCell ref="L4:M4"/>
    <mergeCell ref="L5:M5"/>
    <mergeCell ref="L17:M17"/>
    <mergeCell ref="L13:M13"/>
    <mergeCell ref="L11:M11"/>
    <mergeCell ref="L15:M15"/>
    <mergeCell ref="L16:M16"/>
  </mergeCells>
  <phoneticPr fontId="3" type="noConversion"/>
  <pageMargins left="0.62" right="0.5699999999999999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opLeftCell="A14" zoomScale="80" zoomScaleNormal="80" workbookViewId="0">
      <selection sqref="A1:M18"/>
    </sheetView>
  </sheetViews>
  <sheetFormatPr defaultRowHeight="12.75" x14ac:dyDescent="0.2"/>
  <cols>
    <col min="2" max="2" width="12.5703125" customWidth="1"/>
    <col min="3" max="3" width="11.7109375" customWidth="1"/>
    <col min="4" max="5" width="9.7109375" customWidth="1"/>
    <col min="6" max="6" width="14.5703125" customWidth="1"/>
    <col min="7" max="8" width="10.5703125" customWidth="1"/>
    <col min="9" max="9" width="49.42578125" customWidth="1"/>
    <col min="10" max="10" width="13.28515625" style="5" customWidth="1"/>
    <col min="11" max="11" width="7" style="5" customWidth="1"/>
    <col min="12" max="12" width="11.140625" style="5" customWidth="1"/>
    <col min="13" max="13" width="13.42578125" style="5" bestFit="1" customWidth="1"/>
  </cols>
  <sheetData>
    <row r="1" spans="1:13" s="69" customFormat="1" ht="18" x14ac:dyDescent="0.25">
      <c r="A1" s="78" t="s">
        <v>64</v>
      </c>
      <c r="C1" s="78"/>
      <c r="D1" s="78"/>
      <c r="E1" s="79"/>
      <c r="F1" s="79"/>
      <c r="G1" s="79"/>
      <c r="H1" s="79"/>
      <c r="I1" s="79"/>
      <c r="J1" s="80"/>
      <c r="K1" s="80"/>
      <c r="L1" s="79" t="s">
        <v>125</v>
      </c>
      <c r="M1" s="80"/>
    </row>
    <row r="2" spans="1:13" s="69" customFormat="1" ht="18" x14ac:dyDescent="0.25">
      <c r="A2" s="78" t="s">
        <v>105</v>
      </c>
      <c r="C2" s="78"/>
      <c r="D2" s="78"/>
      <c r="E2" s="79"/>
      <c r="F2" s="79"/>
      <c r="G2" s="79"/>
      <c r="H2" s="79"/>
      <c r="I2" s="79"/>
      <c r="J2" s="80"/>
      <c r="K2" s="80"/>
      <c r="L2" s="80"/>
      <c r="M2" s="80"/>
    </row>
    <row r="3" spans="1:13" s="69" customFormat="1" ht="18" x14ac:dyDescent="0.25">
      <c r="A3" s="81" t="s">
        <v>126</v>
      </c>
      <c r="C3" s="79"/>
      <c r="D3" s="79"/>
      <c r="E3" s="79"/>
      <c r="F3" s="79"/>
      <c r="G3" s="79"/>
      <c r="H3" s="79"/>
      <c r="I3" s="79"/>
      <c r="J3" s="80"/>
      <c r="K3" s="80"/>
      <c r="L3" s="80"/>
      <c r="M3" s="80"/>
    </row>
    <row r="4" spans="1:13" ht="37.5" customHeight="1" x14ac:dyDescent="0.2">
      <c r="B4" s="93" t="s">
        <v>66</v>
      </c>
      <c r="C4" s="93"/>
      <c r="D4" s="93"/>
      <c r="E4" s="93"/>
      <c r="F4" s="93"/>
      <c r="G4" s="93"/>
      <c r="H4" s="93"/>
      <c r="J4" s="76"/>
      <c r="K4" s="76"/>
      <c r="L4" s="76"/>
      <c r="M4" s="76"/>
    </row>
    <row r="5" spans="1:13" s="69" customFormat="1" ht="49.5" customHeight="1" x14ac:dyDescent="0.25">
      <c r="B5" s="164" t="s">
        <v>123</v>
      </c>
      <c r="C5" s="164"/>
      <c r="D5" s="164"/>
      <c r="E5" s="164"/>
      <c r="F5" s="82"/>
      <c r="G5" s="82"/>
      <c r="H5" s="82"/>
      <c r="I5" s="82"/>
      <c r="J5" s="165" t="s">
        <v>60</v>
      </c>
      <c r="K5" s="165"/>
      <c r="L5" s="165"/>
      <c r="M5" s="165"/>
    </row>
    <row r="6" spans="1:13" ht="38.25" x14ac:dyDescent="0.2">
      <c r="A6" s="72" t="s">
        <v>87</v>
      </c>
      <c r="B6" s="167" t="s">
        <v>55</v>
      </c>
      <c r="C6" s="167"/>
      <c r="D6" s="95" t="s">
        <v>56</v>
      </c>
      <c r="E6" s="95" t="s">
        <v>57</v>
      </c>
      <c r="F6" s="71" t="s">
        <v>12</v>
      </c>
      <c r="G6" s="72" t="s">
        <v>0</v>
      </c>
      <c r="H6" s="72" t="s">
        <v>71</v>
      </c>
      <c r="I6" s="73" t="s">
        <v>70</v>
      </c>
      <c r="J6" s="71" t="s">
        <v>1</v>
      </c>
      <c r="K6" s="71" t="s">
        <v>6</v>
      </c>
      <c r="L6" s="71" t="s">
        <v>5</v>
      </c>
      <c r="M6" s="71" t="s">
        <v>2</v>
      </c>
    </row>
    <row r="7" spans="1:13" ht="44.25" customHeight="1" x14ac:dyDescent="0.2">
      <c r="A7" s="74">
        <v>1</v>
      </c>
      <c r="B7" s="166" t="s">
        <v>75</v>
      </c>
      <c r="C7" s="99"/>
      <c r="D7" s="99"/>
      <c r="E7" s="99"/>
      <c r="F7" s="141" t="s">
        <v>39</v>
      </c>
      <c r="G7" s="142">
        <v>100</v>
      </c>
      <c r="H7" s="143">
        <v>12</v>
      </c>
      <c r="I7" s="75" t="s">
        <v>61</v>
      </c>
      <c r="J7" s="86">
        <f>(((H7-12)/4)*D7*G7)+(G7*C7)</f>
        <v>0</v>
      </c>
      <c r="K7" s="86">
        <v>0.05</v>
      </c>
      <c r="L7" s="86">
        <f>J7*K7</f>
        <v>0</v>
      </c>
      <c r="M7" s="86">
        <f>J7+L7</f>
        <v>0</v>
      </c>
    </row>
    <row r="8" spans="1:13" ht="47.25" customHeight="1" x14ac:dyDescent="0.2">
      <c r="A8" s="74">
        <v>2</v>
      </c>
      <c r="B8" s="166"/>
      <c r="C8" s="100"/>
      <c r="D8" s="100"/>
      <c r="E8" s="99"/>
      <c r="F8" s="141" t="s">
        <v>40</v>
      </c>
      <c r="G8" s="142">
        <v>200</v>
      </c>
      <c r="H8" s="143">
        <v>12</v>
      </c>
      <c r="I8" s="75" t="s">
        <v>61</v>
      </c>
      <c r="J8" s="86">
        <f>(((H8-12)/4)*D8*G8)+(G8*C8)</f>
        <v>0</v>
      </c>
      <c r="K8" s="86">
        <v>0.05</v>
      </c>
      <c r="L8" s="86">
        <f>J8*K8</f>
        <v>0</v>
      </c>
      <c r="M8" s="86">
        <f>J8+L8</f>
        <v>0</v>
      </c>
    </row>
    <row r="9" spans="1:13" ht="39" customHeight="1" x14ac:dyDescent="0.2">
      <c r="A9" s="74">
        <v>3</v>
      </c>
      <c r="B9" s="166" t="s">
        <v>76</v>
      </c>
      <c r="C9" s="100"/>
      <c r="D9" s="100"/>
      <c r="E9" s="99"/>
      <c r="F9" s="141" t="s">
        <v>41</v>
      </c>
      <c r="G9" s="142">
        <v>300</v>
      </c>
      <c r="H9" s="143">
        <v>16</v>
      </c>
      <c r="I9" s="75" t="s">
        <v>62</v>
      </c>
      <c r="J9" s="86">
        <f>(G9*C9)+(E9*G9)</f>
        <v>0</v>
      </c>
      <c r="K9" s="87">
        <v>0.05</v>
      </c>
      <c r="L9" s="87">
        <f>J9*K9</f>
        <v>0</v>
      </c>
      <c r="M9" s="87">
        <f>J9+L9</f>
        <v>0</v>
      </c>
    </row>
    <row r="10" spans="1:13" ht="42" customHeight="1" x14ac:dyDescent="0.2">
      <c r="A10" s="74">
        <v>4</v>
      </c>
      <c r="B10" s="166"/>
      <c r="C10" s="99"/>
      <c r="D10" s="99"/>
      <c r="E10" s="99"/>
      <c r="F10" s="141" t="s">
        <v>42</v>
      </c>
      <c r="G10" s="142">
        <v>500</v>
      </c>
      <c r="H10" s="143">
        <v>12</v>
      </c>
      <c r="I10" s="75" t="s">
        <v>63</v>
      </c>
      <c r="J10" s="86">
        <f>G10*C10</f>
        <v>0</v>
      </c>
      <c r="K10" s="86">
        <v>0.05</v>
      </c>
      <c r="L10" s="86">
        <f>J10*K10</f>
        <v>0</v>
      </c>
      <c r="M10" s="86">
        <f>J10+L10</f>
        <v>0</v>
      </c>
    </row>
    <row r="11" spans="1:13" ht="20.25" x14ac:dyDescent="0.3">
      <c r="F11" s="76"/>
      <c r="G11" s="76"/>
      <c r="H11" s="77" t="s">
        <v>58</v>
      </c>
      <c r="I11" s="76"/>
      <c r="J11" s="88">
        <f>SUM(J7:J10)</f>
        <v>0</v>
      </c>
      <c r="K11" s="88"/>
      <c r="L11" s="88">
        <f>SUM(L7:L10)</f>
        <v>0</v>
      </c>
      <c r="M11" s="88">
        <f>SUM(M7:M10)</f>
        <v>0</v>
      </c>
    </row>
    <row r="12" spans="1:13" ht="20.25" x14ac:dyDescent="0.3">
      <c r="F12" s="76"/>
      <c r="G12" s="76"/>
      <c r="H12" s="77"/>
      <c r="I12" s="76"/>
      <c r="J12" s="150"/>
      <c r="K12" s="150"/>
      <c r="L12" s="150"/>
      <c r="M12" s="150"/>
    </row>
    <row r="13" spans="1:13" ht="16.5" x14ac:dyDescent="0.2">
      <c r="A13" s="151" t="s">
        <v>124</v>
      </c>
      <c r="B13" s="76"/>
      <c r="C13" s="76"/>
      <c r="D13" s="76"/>
      <c r="E13" s="76"/>
      <c r="F13" s="76"/>
      <c r="G13" s="76"/>
      <c r="H13" s="83"/>
      <c r="I13" s="76"/>
      <c r="J13" s="76"/>
      <c r="K13" s="76"/>
      <c r="L13" s="76"/>
      <c r="M13" s="76"/>
    </row>
    <row r="14" spans="1:13" x14ac:dyDescent="0.2">
      <c r="B14" s="76"/>
      <c r="C14" s="76"/>
      <c r="D14" s="76"/>
      <c r="E14" s="76"/>
      <c r="F14" s="76"/>
      <c r="G14" s="76"/>
      <c r="H14" s="83"/>
      <c r="I14" s="76"/>
      <c r="J14" s="76"/>
      <c r="K14" s="76"/>
      <c r="L14" s="76"/>
      <c r="M14" s="76"/>
    </row>
    <row r="15" spans="1:13" ht="45" customHeight="1" x14ac:dyDescent="0.25">
      <c r="A15" s="84" t="s">
        <v>73</v>
      </c>
      <c r="C15" s="168" t="s">
        <v>106</v>
      </c>
      <c r="D15" s="168"/>
      <c r="E15" s="168"/>
      <c r="F15" s="168"/>
      <c r="G15" s="168"/>
      <c r="H15" s="168"/>
      <c r="I15" s="168"/>
      <c r="J15" s="168"/>
      <c r="K15" s="76"/>
      <c r="L15" s="76"/>
      <c r="M15" s="76"/>
    </row>
    <row r="16" spans="1:13" ht="45" customHeight="1" x14ac:dyDescent="0.25">
      <c r="A16" s="84" t="s">
        <v>74</v>
      </c>
      <c r="C16" s="163" t="s">
        <v>107</v>
      </c>
      <c r="D16" s="163"/>
      <c r="E16" s="163"/>
      <c r="F16" s="163"/>
      <c r="G16" s="163"/>
      <c r="H16" s="163"/>
      <c r="I16" s="163"/>
      <c r="J16" s="163"/>
      <c r="K16" s="76"/>
      <c r="L16" s="76"/>
      <c r="M16" s="76"/>
    </row>
    <row r="17" spans="1:13" ht="30.75" customHeight="1" x14ac:dyDescent="0.25">
      <c r="A17" s="84" t="s">
        <v>56</v>
      </c>
      <c r="C17" s="163" t="s">
        <v>108</v>
      </c>
      <c r="D17" s="163"/>
      <c r="E17" s="163"/>
      <c r="F17" s="163"/>
      <c r="G17" s="163"/>
      <c r="H17" s="163"/>
      <c r="I17" s="163"/>
      <c r="J17" s="163"/>
      <c r="K17" s="76"/>
      <c r="L17" s="76"/>
      <c r="M17" s="76"/>
    </row>
    <row r="18" spans="1:13" ht="36.75" customHeight="1" x14ac:dyDescent="0.25">
      <c r="A18" s="84" t="s">
        <v>72</v>
      </c>
      <c r="C18" s="163" t="s">
        <v>109</v>
      </c>
      <c r="D18" s="163"/>
      <c r="E18" s="163"/>
      <c r="F18" s="163"/>
      <c r="G18" s="163"/>
      <c r="H18" s="163"/>
      <c r="I18" s="163"/>
      <c r="J18" s="163"/>
      <c r="K18" s="76"/>
      <c r="L18" s="76"/>
      <c r="M18" s="76"/>
    </row>
    <row r="19" spans="1:13" x14ac:dyDescent="0.2">
      <c r="I19" s="14"/>
      <c r="J19"/>
      <c r="K19"/>
      <c r="L19"/>
      <c r="M19"/>
    </row>
    <row r="20" spans="1:13" x14ac:dyDescent="0.2">
      <c r="J20"/>
      <c r="K20"/>
      <c r="L20"/>
      <c r="M20"/>
    </row>
    <row r="21" spans="1:13" x14ac:dyDescent="0.2">
      <c r="J21"/>
      <c r="K21"/>
      <c r="L21"/>
      <c r="M21"/>
    </row>
    <row r="22" spans="1:13" x14ac:dyDescent="0.2">
      <c r="J22"/>
      <c r="K22"/>
      <c r="L22"/>
      <c r="M22"/>
    </row>
    <row r="23" spans="1:13" x14ac:dyDescent="0.2">
      <c r="J23"/>
      <c r="K23"/>
      <c r="L23"/>
      <c r="M23"/>
    </row>
    <row r="24" spans="1:13" x14ac:dyDescent="0.2">
      <c r="I24" s="21"/>
      <c r="J24"/>
      <c r="K24"/>
      <c r="L24"/>
      <c r="M24"/>
    </row>
    <row r="25" spans="1:13" x14ac:dyDescent="0.2">
      <c r="I25" s="14"/>
      <c r="J25"/>
      <c r="K25"/>
      <c r="L25"/>
      <c r="M25"/>
    </row>
    <row r="26" spans="1:13" x14ac:dyDescent="0.2">
      <c r="J26"/>
      <c r="K26"/>
      <c r="L26"/>
      <c r="M26"/>
    </row>
    <row r="27" spans="1:13" x14ac:dyDescent="0.2">
      <c r="J27"/>
      <c r="K27"/>
      <c r="L27"/>
      <c r="M27"/>
    </row>
    <row r="28" spans="1:13" x14ac:dyDescent="0.2">
      <c r="J28"/>
      <c r="K28"/>
      <c r="L28"/>
      <c r="M28"/>
    </row>
    <row r="29" spans="1:13" x14ac:dyDescent="0.2">
      <c r="J29"/>
      <c r="K29"/>
      <c r="L29"/>
      <c r="M29"/>
    </row>
    <row r="30" spans="1:13" x14ac:dyDescent="0.2">
      <c r="J30"/>
      <c r="K30"/>
      <c r="L30"/>
      <c r="M30"/>
    </row>
    <row r="31" spans="1:13" x14ac:dyDescent="0.2">
      <c r="J31"/>
      <c r="K31"/>
      <c r="L31"/>
      <c r="M31"/>
    </row>
    <row r="32" spans="1:13" x14ac:dyDescent="0.2">
      <c r="J32"/>
      <c r="K32"/>
      <c r="L32"/>
      <c r="M32"/>
    </row>
    <row r="33" spans="10:13" x14ac:dyDescent="0.2">
      <c r="J33"/>
      <c r="K33"/>
      <c r="L33"/>
      <c r="M33"/>
    </row>
    <row r="34" spans="10:13" x14ac:dyDescent="0.2">
      <c r="J34"/>
      <c r="K34"/>
      <c r="L34"/>
      <c r="M34"/>
    </row>
    <row r="35" spans="10:13" x14ac:dyDescent="0.2">
      <c r="J35"/>
      <c r="K35"/>
      <c r="L35"/>
      <c r="M35"/>
    </row>
    <row r="36" spans="10:13" x14ac:dyDescent="0.2">
      <c r="J36"/>
      <c r="K36"/>
      <c r="L36"/>
      <c r="M36"/>
    </row>
    <row r="37" spans="10:13" x14ac:dyDescent="0.2">
      <c r="J37"/>
      <c r="K37"/>
      <c r="L37"/>
      <c r="M37"/>
    </row>
    <row r="38" spans="10:13" x14ac:dyDescent="0.2">
      <c r="J38"/>
      <c r="K38"/>
      <c r="L38"/>
      <c r="M38"/>
    </row>
    <row r="39" spans="10:13" x14ac:dyDescent="0.2">
      <c r="J39"/>
      <c r="K39"/>
      <c r="L39"/>
      <c r="M39"/>
    </row>
    <row r="40" spans="10:13" x14ac:dyDescent="0.2">
      <c r="J40"/>
      <c r="K40"/>
      <c r="L40"/>
      <c r="M40"/>
    </row>
    <row r="41" spans="10:13" x14ac:dyDescent="0.2">
      <c r="J41"/>
      <c r="K41"/>
      <c r="L41"/>
      <c r="M41"/>
    </row>
    <row r="42" spans="10:13" x14ac:dyDescent="0.2">
      <c r="J42"/>
      <c r="K42"/>
      <c r="L42"/>
      <c r="M42"/>
    </row>
    <row r="43" spans="10:13" x14ac:dyDescent="0.2">
      <c r="J43"/>
      <c r="K43"/>
      <c r="L43"/>
      <c r="M43"/>
    </row>
    <row r="44" spans="10:13" x14ac:dyDescent="0.2">
      <c r="J44"/>
      <c r="K44"/>
      <c r="L44"/>
      <c r="M44"/>
    </row>
    <row r="45" spans="10:13" x14ac:dyDescent="0.2">
      <c r="J45"/>
      <c r="K45"/>
      <c r="L45"/>
      <c r="M45"/>
    </row>
    <row r="46" spans="10:13" x14ac:dyDescent="0.2">
      <c r="J46"/>
      <c r="K46"/>
      <c r="L46"/>
      <c r="M46"/>
    </row>
    <row r="47" spans="10:13" x14ac:dyDescent="0.2">
      <c r="J47"/>
      <c r="K47"/>
      <c r="L47"/>
      <c r="M47"/>
    </row>
    <row r="48" spans="10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</sheetData>
  <sheetProtection algorithmName="SHA-512" hashValue="v80TU+NP1gRGVIRvmI5SLrgI1QupcS97EbOP8c27RUGBuR5HU5uqZf+RubkqSTLCLFDyqJwMLiqPZv8+Mj6l2A==" saltValue="a2KJ6eM+NG06uUSwpJH3Gw==" spinCount="100000" sheet="1" objects="1" scenarios="1"/>
  <mergeCells count="9">
    <mergeCell ref="C16:J16"/>
    <mergeCell ref="C17:J17"/>
    <mergeCell ref="C18:J18"/>
    <mergeCell ref="B5:E5"/>
    <mergeCell ref="J5:M5"/>
    <mergeCell ref="B7:B8"/>
    <mergeCell ref="B9:B10"/>
    <mergeCell ref="B6:C6"/>
    <mergeCell ref="C15:J15"/>
  </mergeCells>
  <phoneticPr fontId="3" type="noConversion"/>
  <pageMargins left="0.7" right="0.7" top="0.75" bottom="0.75" header="0.3" footer="0.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0" zoomScaleNormal="80" workbookViewId="0">
      <selection activeCell="A3" sqref="A3"/>
    </sheetView>
  </sheetViews>
  <sheetFormatPr defaultRowHeight="12.75" x14ac:dyDescent="0.2"/>
  <cols>
    <col min="1" max="1" width="7.7109375" customWidth="1"/>
    <col min="2" max="2" width="11.42578125" customWidth="1"/>
    <col min="3" max="3" width="11.5703125" customWidth="1"/>
    <col min="4" max="4" width="12.5703125" customWidth="1"/>
    <col min="5" max="5" width="10.85546875" customWidth="1"/>
    <col min="6" max="6" width="7.7109375" bestFit="1" customWidth="1"/>
    <col min="7" max="7" width="10.28515625" customWidth="1"/>
    <col min="8" max="8" width="58" style="6" customWidth="1"/>
    <col min="9" max="9" width="15.140625" style="70" customWidth="1"/>
    <col min="10" max="10" width="11.5703125" style="70" customWidth="1"/>
    <col min="11" max="11" width="13.42578125" style="70" bestFit="1" customWidth="1"/>
    <col min="12" max="12" width="16" style="70" customWidth="1"/>
  </cols>
  <sheetData>
    <row r="1" spans="1:12" ht="18" x14ac:dyDescent="0.25">
      <c r="A1" s="78" t="s">
        <v>64</v>
      </c>
      <c r="B1" s="78"/>
      <c r="C1" s="78"/>
      <c r="D1" s="79"/>
      <c r="E1" s="79"/>
      <c r="F1" s="79"/>
      <c r="G1" s="79"/>
      <c r="H1" s="79"/>
      <c r="I1" s="79" t="s">
        <v>125</v>
      </c>
    </row>
    <row r="2" spans="1:12" ht="18" x14ac:dyDescent="0.25">
      <c r="A2" s="78" t="s">
        <v>105</v>
      </c>
      <c r="B2" s="78"/>
      <c r="C2" s="78"/>
      <c r="D2" s="79"/>
      <c r="E2" s="79"/>
      <c r="F2" s="79"/>
      <c r="G2" s="79"/>
      <c r="H2" s="79"/>
      <c r="I2" s="80"/>
    </row>
    <row r="3" spans="1:12" ht="18" x14ac:dyDescent="0.25">
      <c r="A3" s="81" t="s">
        <v>126</v>
      </c>
      <c r="B3" s="79"/>
      <c r="C3" s="79"/>
      <c r="D3" s="79"/>
      <c r="E3" s="79"/>
      <c r="F3" s="79"/>
      <c r="G3" s="79"/>
      <c r="H3" s="79"/>
      <c r="I3" s="80"/>
    </row>
    <row r="4" spans="1:12" ht="23.25" customHeight="1" x14ac:dyDescent="0.2">
      <c r="A4" s="76"/>
      <c r="B4" s="169" t="s">
        <v>65</v>
      </c>
      <c r="C4" s="169"/>
      <c r="D4" s="169"/>
      <c r="E4" s="169"/>
      <c r="F4" s="169"/>
      <c r="G4" s="169"/>
      <c r="H4" s="169"/>
      <c r="I4" s="79"/>
    </row>
    <row r="5" spans="1:12" ht="66" customHeight="1" x14ac:dyDescent="0.25">
      <c r="A5" s="79"/>
      <c r="B5" s="170" t="s">
        <v>123</v>
      </c>
      <c r="C5" s="170"/>
      <c r="D5" s="170"/>
      <c r="E5" s="82"/>
      <c r="F5" s="82"/>
      <c r="G5" s="82"/>
      <c r="H5" s="82"/>
      <c r="I5" s="165" t="s">
        <v>60</v>
      </c>
      <c r="J5" s="165"/>
      <c r="K5" s="165"/>
      <c r="L5" s="165"/>
    </row>
    <row r="6" spans="1:12" ht="46.5" customHeight="1" x14ac:dyDescent="0.2">
      <c r="A6" s="90" t="s">
        <v>86</v>
      </c>
      <c r="B6" s="95" t="s">
        <v>55</v>
      </c>
      <c r="C6" s="95" t="s">
        <v>56</v>
      </c>
      <c r="D6" s="95" t="s">
        <v>57</v>
      </c>
      <c r="E6" s="71" t="s">
        <v>12</v>
      </c>
      <c r="F6" s="32" t="s">
        <v>0</v>
      </c>
      <c r="G6" s="72" t="s">
        <v>71</v>
      </c>
      <c r="H6" s="53" t="s">
        <v>69</v>
      </c>
      <c r="I6" s="32" t="s">
        <v>1</v>
      </c>
      <c r="J6" s="32" t="s">
        <v>6</v>
      </c>
      <c r="K6" s="32" t="s">
        <v>5</v>
      </c>
      <c r="L6" s="32" t="s">
        <v>2</v>
      </c>
    </row>
    <row r="7" spans="1:12" ht="33.75" customHeight="1" x14ac:dyDescent="0.2">
      <c r="A7" s="61">
        <v>1</v>
      </c>
      <c r="B7" s="97"/>
      <c r="C7" s="97"/>
      <c r="D7" s="97"/>
      <c r="E7" s="136" t="s">
        <v>111</v>
      </c>
      <c r="F7" s="136">
        <v>100</v>
      </c>
      <c r="G7" s="136">
        <v>60</v>
      </c>
      <c r="H7" s="140" t="s">
        <v>67</v>
      </c>
      <c r="I7" s="91">
        <f>(((G7-12)/4)*C7*F7)+(F7*B7)</f>
        <v>0</v>
      </c>
      <c r="J7" s="92">
        <v>0.23</v>
      </c>
      <c r="K7" s="92">
        <f t="shared" ref="K7:K16" si="0">I7*J7</f>
        <v>0</v>
      </c>
      <c r="L7" s="92">
        <f t="shared" ref="L7:L16" si="1">I7+K7</f>
        <v>0</v>
      </c>
    </row>
    <row r="8" spans="1:12" ht="45" customHeight="1" x14ac:dyDescent="0.2">
      <c r="A8" s="62">
        <v>2</v>
      </c>
      <c r="B8" s="97"/>
      <c r="C8" s="97"/>
      <c r="D8" s="97"/>
      <c r="E8" s="137" t="s">
        <v>113</v>
      </c>
      <c r="F8" s="137">
        <v>200</v>
      </c>
      <c r="G8" s="137">
        <f>28+4</f>
        <v>32</v>
      </c>
      <c r="H8" s="140" t="s">
        <v>112</v>
      </c>
      <c r="I8" s="91">
        <f>(F8*B8)+(4*F8*C8)+(F8*D8)</f>
        <v>0</v>
      </c>
      <c r="J8" s="92">
        <v>0.23</v>
      </c>
      <c r="K8" s="92">
        <f t="shared" si="0"/>
        <v>0</v>
      </c>
      <c r="L8" s="92">
        <f t="shared" si="1"/>
        <v>0</v>
      </c>
    </row>
    <row r="9" spans="1:12" ht="33.75" customHeight="1" x14ac:dyDescent="0.2">
      <c r="A9" s="62">
        <v>3</v>
      </c>
      <c r="B9" s="97"/>
      <c r="C9" s="97"/>
      <c r="D9" s="97"/>
      <c r="E9" s="137" t="s">
        <v>113</v>
      </c>
      <c r="F9" s="137">
        <v>200</v>
      </c>
      <c r="G9" s="137">
        <v>44</v>
      </c>
      <c r="H9" s="140" t="s">
        <v>67</v>
      </c>
      <c r="I9" s="91">
        <f t="shared" ref="I9:I16" si="2">(((G9-12)/4)*C9*F9)+(F9*B9)</f>
        <v>0</v>
      </c>
      <c r="J9" s="92">
        <v>0.23</v>
      </c>
      <c r="K9" s="92">
        <f t="shared" si="0"/>
        <v>0</v>
      </c>
      <c r="L9" s="92">
        <f t="shared" si="1"/>
        <v>0</v>
      </c>
    </row>
    <row r="10" spans="1:12" ht="33.75" customHeight="1" x14ac:dyDescent="0.2">
      <c r="A10" s="61">
        <v>4</v>
      </c>
      <c r="B10" s="97"/>
      <c r="C10" s="97"/>
      <c r="D10" s="97"/>
      <c r="E10" s="136" t="s">
        <v>113</v>
      </c>
      <c r="F10" s="136">
        <v>200</v>
      </c>
      <c r="G10" s="136">
        <v>32</v>
      </c>
      <c r="H10" s="140" t="s">
        <v>67</v>
      </c>
      <c r="I10" s="91">
        <f t="shared" si="2"/>
        <v>0</v>
      </c>
      <c r="J10" s="92">
        <v>0.23</v>
      </c>
      <c r="K10" s="92">
        <f t="shared" si="0"/>
        <v>0</v>
      </c>
      <c r="L10" s="92">
        <f t="shared" si="1"/>
        <v>0</v>
      </c>
    </row>
    <row r="11" spans="1:12" ht="33.75" customHeight="1" x14ac:dyDescent="0.2">
      <c r="A11" s="62">
        <v>5</v>
      </c>
      <c r="B11" s="97"/>
      <c r="C11" s="97"/>
      <c r="D11" s="97"/>
      <c r="E11" s="137" t="s">
        <v>114</v>
      </c>
      <c r="F11" s="137">
        <v>200</v>
      </c>
      <c r="G11" s="137">
        <v>32</v>
      </c>
      <c r="H11" s="140" t="s">
        <v>67</v>
      </c>
      <c r="I11" s="91">
        <f t="shared" si="2"/>
        <v>0</v>
      </c>
      <c r="J11" s="92">
        <v>0.23</v>
      </c>
      <c r="K11" s="92">
        <f t="shared" si="0"/>
        <v>0</v>
      </c>
      <c r="L11" s="92">
        <f t="shared" si="1"/>
        <v>0</v>
      </c>
    </row>
    <row r="12" spans="1:12" ht="33.75" customHeight="1" x14ac:dyDescent="0.2">
      <c r="A12" s="62">
        <v>6</v>
      </c>
      <c r="B12" s="98"/>
      <c r="C12" s="98"/>
      <c r="D12" s="97"/>
      <c r="E12" s="137" t="s">
        <v>115</v>
      </c>
      <c r="F12" s="137">
        <v>300</v>
      </c>
      <c r="G12" s="137">
        <v>12</v>
      </c>
      <c r="H12" s="140" t="s">
        <v>67</v>
      </c>
      <c r="I12" s="91">
        <f t="shared" si="2"/>
        <v>0</v>
      </c>
      <c r="J12" s="92">
        <v>0.23</v>
      </c>
      <c r="K12" s="92">
        <f t="shared" si="0"/>
        <v>0</v>
      </c>
      <c r="L12" s="92">
        <f t="shared" si="1"/>
        <v>0</v>
      </c>
    </row>
    <row r="13" spans="1:12" ht="33.75" customHeight="1" x14ac:dyDescent="0.2">
      <c r="A13" s="62">
        <v>7</v>
      </c>
      <c r="B13" s="98"/>
      <c r="C13" s="98"/>
      <c r="D13" s="97"/>
      <c r="E13" s="137" t="s">
        <v>113</v>
      </c>
      <c r="F13" s="137">
        <v>400</v>
      </c>
      <c r="G13" s="138">
        <v>72</v>
      </c>
      <c r="H13" s="140" t="s">
        <v>67</v>
      </c>
      <c r="I13" s="91">
        <f t="shared" si="2"/>
        <v>0</v>
      </c>
      <c r="J13" s="92">
        <v>0.23</v>
      </c>
      <c r="K13" s="92">
        <f t="shared" si="0"/>
        <v>0</v>
      </c>
      <c r="L13" s="92">
        <f t="shared" si="1"/>
        <v>0</v>
      </c>
    </row>
    <row r="14" spans="1:12" ht="33.75" customHeight="1" x14ac:dyDescent="0.2">
      <c r="A14" s="63">
        <v>8</v>
      </c>
      <c r="B14" s="98"/>
      <c r="C14" s="98"/>
      <c r="D14" s="97"/>
      <c r="E14" s="138" t="s">
        <v>111</v>
      </c>
      <c r="F14" s="138">
        <v>500</v>
      </c>
      <c r="G14" s="138">
        <v>32</v>
      </c>
      <c r="H14" s="140" t="s">
        <v>67</v>
      </c>
      <c r="I14" s="91">
        <f t="shared" si="2"/>
        <v>0</v>
      </c>
      <c r="J14" s="92">
        <v>0.23</v>
      </c>
      <c r="K14" s="92">
        <f t="shared" si="0"/>
        <v>0</v>
      </c>
      <c r="L14" s="92">
        <f t="shared" si="1"/>
        <v>0</v>
      </c>
    </row>
    <row r="15" spans="1:12" ht="33.75" customHeight="1" x14ac:dyDescent="0.2">
      <c r="A15" s="63">
        <v>9</v>
      </c>
      <c r="B15" s="98"/>
      <c r="C15" s="98"/>
      <c r="D15" s="97"/>
      <c r="E15" s="138" t="s">
        <v>40</v>
      </c>
      <c r="F15" s="138">
        <v>600</v>
      </c>
      <c r="G15" s="138">
        <v>12</v>
      </c>
      <c r="H15" s="140" t="s">
        <v>67</v>
      </c>
      <c r="I15" s="91">
        <f t="shared" si="2"/>
        <v>0</v>
      </c>
      <c r="J15" s="92">
        <v>0.23</v>
      </c>
      <c r="K15" s="92">
        <f t="shared" si="0"/>
        <v>0</v>
      </c>
      <c r="L15" s="92">
        <f t="shared" si="1"/>
        <v>0</v>
      </c>
    </row>
    <row r="16" spans="1:12" ht="33.75" customHeight="1" x14ac:dyDescent="0.2">
      <c r="A16" s="64">
        <v>10</v>
      </c>
      <c r="B16" s="98"/>
      <c r="C16" s="98"/>
      <c r="D16" s="97"/>
      <c r="E16" s="139" t="s">
        <v>111</v>
      </c>
      <c r="F16" s="139">
        <v>800</v>
      </c>
      <c r="G16" s="139">
        <v>44</v>
      </c>
      <c r="H16" s="140" t="s">
        <v>68</v>
      </c>
      <c r="I16" s="91">
        <f t="shared" si="2"/>
        <v>0</v>
      </c>
      <c r="J16" s="92">
        <v>0.23</v>
      </c>
      <c r="K16" s="92">
        <f t="shared" si="0"/>
        <v>0</v>
      </c>
      <c r="L16" s="92">
        <f t="shared" si="1"/>
        <v>0</v>
      </c>
    </row>
    <row r="17" spans="1:12" ht="20.25" x14ac:dyDescent="0.3">
      <c r="H17" s="77" t="s">
        <v>85</v>
      </c>
      <c r="I17" s="104">
        <f>SUM(I7:I16)</f>
        <v>0</v>
      </c>
      <c r="J17" s="104"/>
      <c r="K17" s="104">
        <f>SUM(K7:K16)</f>
        <v>0</v>
      </c>
      <c r="L17" s="104">
        <f>SUM(L7:L16)</f>
        <v>0</v>
      </c>
    </row>
    <row r="18" spans="1:12" ht="20.25" x14ac:dyDescent="0.3">
      <c r="I18" s="105"/>
      <c r="J18" s="105"/>
      <c r="K18" s="105"/>
      <c r="L18" s="105"/>
    </row>
    <row r="19" spans="1:12" ht="20.25" x14ac:dyDescent="0.3">
      <c r="A19" s="151" t="s">
        <v>124</v>
      </c>
      <c r="I19" s="105"/>
      <c r="J19" s="105"/>
      <c r="K19" s="105"/>
      <c r="L19" s="105"/>
    </row>
    <row r="20" spans="1:12" x14ac:dyDescent="0.2">
      <c r="H20" s="66"/>
    </row>
    <row r="21" spans="1:12" ht="42.75" customHeight="1" x14ac:dyDescent="0.25">
      <c r="A21" s="84" t="s">
        <v>55</v>
      </c>
      <c r="B21" s="85"/>
      <c r="C21" s="168" t="s">
        <v>110</v>
      </c>
      <c r="D21" s="168"/>
      <c r="E21" s="168"/>
      <c r="F21" s="168"/>
      <c r="G21" s="168"/>
      <c r="H21" s="168"/>
      <c r="I21" s="168"/>
      <c r="J21" s="168"/>
    </row>
    <row r="22" spans="1:12" ht="37.5" customHeight="1" x14ac:dyDescent="0.25">
      <c r="A22" s="84" t="s">
        <v>56</v>
      </c>
      <c r="B22" s="85"/>
      <c r="C22" s="168" t="s">
        <v>108</v>
      </c>
      <c r="D22" s="168"/>
      <c r="E22" s="168"/>
      <c r="F22" s="168"/>
      <c r="G22" s="168"/>
      <c r="H22" s="168"/>
      <c r="I22" s="168"/>
      <c r="J22" s="168"/>
    </row>
    <row r="23" spans="1:12" ht="27" customHeight="1" x14ac:dyDescent="0.25">
      <c r="A23" s="84" t="s">
        <v>104</v>
      </c>
      <c r="B23" s="85"/>
      <c r="C23" s="168" t="s">
        <v>109</v>
      </c>
      <c r="D23" s="168"/>
      <c r="E23" s="168"/>
      <c r="F23" s="168"/>
      <c r="G23" s="168"/>
      <c r="H23" s="168"/>
      <c r="I23" s="168"/>
      <c r="J23" s="168"/>
    </row>
  </sheetData>
  <sheetProtection algorithmName="SHA-512" hashValue="WLJFnQLbygo+vOxBFtaAgr8CYkZFkjHtqw/gnv5Xdlf+Y58uz/dPRr5WjTI9Z7Uy2hT264HcWcX3iakHiE0e9w==" saltValue="+uG19GxnjihlOgNiiwiUig==" spinCount="100000" sheet="1" objects="1" scenarios="1"/>
  <mergeCells count="6">
    <mergeCell ref="C23:J23"/>
    <mergeCell ref="B4:H4"/>
    <mergeCell ref="B5:D5"/>
    <mergeCell ref="I5:L5"/>
    <mergeCell ref="C21:J21"/>
    <mergeCell ref="C22:J22"/>
  </mergeCells>
  <phoneticPr fontId="3" type="noConversion"/>
  <pageMargins left="0.9055118110236221" right="0.98425196850393704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0" zoomScaleNormal="80" workbookViewId="0">
      <selection activeCell="M4" sqref="M4"/>
    </sheetView>
  </sheetViews>
  <sheetFormatPr defaultRowHeight="12.75" x14ac:dyDescent="0.2"/>
  <cols>
    <col min="1" max="1" width="7.28515625" customWidth="1"/>
    <col min="2" max="3" width="21" customWidth="1"/>
    <col min="4" max="4" width="14.28515625" bestFit="1" customWidth="1"/>
    <col min="5" max="5" width="11.42578125" style="12" customWidth="1"/>
    <col min="6" max="6" width="25" customWidth="1"/>
    <col min="7" max="7" width="14.85546875" customWidth="1"/>
    <col min="8" max="8" width="9.28515625" customWidth="1"/>
    <col min="9" max="9" width="16.28515625" customWidth="1"/>
    <col min="10" max="10" width="13.42578125" bestFit="1" customWidth="1"/>
  </cols>
  <sheetData>
    <row r="1" spans="1:10" ht="18" x14ac:dyDescent="0.25">
      <c r="A1" s="78" t="s">
        <v>64</v>
      </c>
      <c r="B1" s="78"/>
      <c r="C1" s="78"/>
      <c r="D1" s="79"/>
      <c r="E1" s="79"/>
      <c r="F1" s="79"/>
      <c r="G1" s="80"/>
      <c r="H1" s="80"/>
      <c r="I1" s="79" t="s">
        <v>125</v>
      </c>
      <c r="J1" s="80"/>
    </row>
    <row r="2" spans="1:10" ht="18" x14ac:dyDescent="0.25">
      <c r="A2" s="78" t="s">
        <v>105</v>
      </c>
      <c r="B2" s="78"/>
      <c r="C2" s="78"/>
      <c r="D2" s="79"/>
      <c r="E2" s="79"/>
      <c r="F2" s="79"/>
      <c r="G2" s="80"/>
      <c r="H2" s="80"/>
      <c r="I2" s="80"/>
      <c r="J2" s="80"/>
    </row>
    <row r="3" spans="1:10" ht="18" x14ac:dyDescent="0.25">
      <c r="A3" s="81" t="s">
        <v>126</v>
      </c>
      <c r="B3" s="79"/>
      <c r="C3" s="79"/>
      <c r="D3" s="79"/>
      <c r="E3" s="79"/>
      <c r="F3" s="79"/>
      <c r="G3" s="80"/>
      <c r="H3" s="80"/>
      <c r="I3" s="80"/>
      <c r="J3" s="80"/>
    </row>
    <row r="4" spans="1:10" ht="32.25" customHeight="1" x14ac:dyDescent="0.2">
      <c r="A4" s="76"/>
      <c r="B4" s="169" t="s">
        <v>77</v>
      </c>
      <c r="C4" s="169"/>
      <c r="D4" s="169"/>
      <c r="E4" s="169"/>
      <c r="F4" s="169"/>
      <c r="G4" s="76"/>
      <c r="H4" s="76"/>
      <c r="I4" s="76"/>
      <c r="J4" s="76"/>
    </row>
    <row r="5" spans="1:10" ht="56.25" customHeight="1" x14ac:dyDescent="0.25">
      <c r="A5" s="79"/>
      <c r="B5" s="135" t="s">
        <v>89</v>
      </c>
      <c r="C5" s="135"/>
      <c r="D5" s="82"/>
      <c r="E5" s="82"/>
      <c r="F5" s="82"/>
      <c r="G5" s="165" t="s">
        <v>90</v>
      </c>
      <c r="H5" s="165"/>
      <c r="I5" s="165"/>
      <c r="J5" s="165"/>
    </row>
    <row r="6" spans="1:10" ht="25.5" x14ac:dyDescent="0.2">
      <c r="A6" s="90" t="s">
        <v>86</v>
      </c>
      <c r="B6" s="68" t="s">
        <v>78</v>
      </c>
      <c r="C6" s="31" t="s">
        <v>12</v>
      </c>
      <c r="D6" s="31" t="s">
        <v>8</v>
      </c>
      <c r="E6" s="31" t="s">
        <v>0</v>
      </c>
      <c r="F6" s="31" t="s">
        <v>13</v>
      </c>
      <c r="G6" s="31" t="s">
        <v>1</v>
      </c>
      <c r="H6" s="31" t="s">
        <v>6</v>
      </c>
      <c r="I6" s="31" t="s">
        <v>5</v>
      </c>
      <c r="J6" s="31" t="s">
        <v>2</v>
      </c>
    </row>
    <row r="7" spans="1:10" s="17" customFormat="1" ht="25.5" x14ac:dyDescent="0.2">
      <c r="A7" s="60">
        <v>1</v>
      </c>
      <c r="B7" s="134"/>
      <c r="C7" s="146" t="s">
        <v>113</v>
      </c>
      <c r="D7" s="60" t="s">
        <v>9</v>
      </c>
      <c r="E7" s="60">
        <v>100</v>
      </c>
      <c r="F7" s="42" t="s">
        <v>116</v>
      </c>
      <c r="G7" s="92">
        <f>E7*B7</f>
        <v>0</v>
      </c>
      <c r="H7" s="92">
        <v>0.23</v>
      </c>
      <c r="I7" s="101">
        <f>G7*H7</f>
        <v>0</v>
      </c>
      <c r="J7" s="92">
        <f>G7+I7</f>
        <v>0</v>
      </c>
    </row>
    <row r="8" spans="1:10" s="17" customFormat="1" ht="25.5" x14ac:dyDescent="0.2">
      <c r="A8" s="60">
        <v>2</v>
      </c>
      <c r="B8" s="134"/>
      <c r="C8" s="60" t="s">
        <v>39</v>
      </c>
      <c r="D8" s="60" t="s">
        <v>9</v>
      </c>
      <c r="E8" s="60">
        <v>100</v>
      </c>
      <c r="F8" s="42" t="s">
        <v>116</v>
      </c>
      <c r="G8" s="92">
        <f t="shared" ref="G8:G24" si="0">E8*B8</f>
        <v>0</v>
      </c>
      <c r="H8" s="92">
        <v>0.23</v>
      </c>
      <c r="I8" s="101">
        <f>G8*H8</f>
        <v>0</v>
      </c>
      <c r="J8" s="92">
        <f>G8+I8</f>
        <v>0</v>
      </c>
    </row>
    <row r="9" spans="1:10" s="17" customFormat="1" ht="25.5" x14ac:dyDescent="0.2">
      <c r="A9" s="60">
        <v>3</v>
      </c>
      <c r="B9" s="134"/>
      <c r="C9" s="60" t="s">
        <v>113</v>
      </c>
      <c r="D9" s="60" t="s">
        <v>9</v>
      </c>
      <c r="E9" s="60">
        <v>100</v>
      </c>
      <c r="F9" s="42" t="s">
        <v>116</v>
      </c>
      <c r="G9" s="92">
        <f t="shared" si="0"/>
        <v>0</v>
      </c>
      <c r="H9" s="92">
        <v>0.23</v>
      </c>
      <c r="I9" s="101">
        <f>G9*H9</f>
        <v>0</v>
      </c>
      <c r="J9" s="92">
        <f>G9+I9</f>
        <v>0</v>
      </c>
    </row>
    <row r="10" spans="1:10" s="17" customFormat="1" ht="25.5" x14ac:dyDescent="0.2">
      <c r="A10" s="60">
        <v>4</v>
      </c>
      <c r="B10" s="134"/>
      <c r="C10" s="147" t="s">
        <v>42</v>
      </c>
      <c r="D10" s="60" t="s">
        <v>9</v>
      </c>
      <c r="E10" s="60">
        <v>150</v>
      </c>
      <c r="F10" s="42" t="s">
        <v>116</v>
      </c>
      <c r="G10" s="92">
        <f t="shared" si="0"/>
        <v>0</v>
      </c>
      <c r="H10" s="92">
        <v>0.23</v>
      </c>
      <c r="I10" s="101">
        <f>G10*H10</f>
        <v>0</v>
      </c>
      <c r="J10" s="92">
        <f>G10+I10</f>
        <v>0</v>
      </c>
    </row>
    <row r="11" spans="1:10" s="17" customFormat="1" ht="25.5" x14ac:dyDescent="0.2">
      <c r="A11" s="60">
        <v>5</v>
      </c>
      <c r="B11" s="134"/>
      <c r="C11" s="60" t="s">
        <v>42</v>
      </c>
      <c r="D11" s="60" t="s">
        <v>9</v>
      </c>
      <c r="E11" s="60">
        <v>150</v>
      </c>
      <c r="F11" s="42" t="s">
        <v>116</v>
      </c>
      <c r="G11" s="92">
        <f t="shared" si="0"/>
        <v>0</v>
      </c>
      <c r="H11" s="92">
        <v>0.23</v>
      </c>
      <c r="I11" s="101">
        <f>G11*H11</f>
        <v>0</v>
      </c>
      <c r="J11" s="92">
        <f>G11+I11</f>
        <v>0</v>
      </c>
    </row>
    <row r="12" spans="1:10" s="18" customFormat="1" ht="25.5" x14ac:dyDescent="0.2">
      <c r="A12" s="60">
        <v>6</v>
      </c>
      <c r="B12" s="134"/>
      <c r="C12" s="60" t="s">
        <v>39</v>
      </c>
      <c r="D12" s="60" t="s">
        <v>9</v>
      </c>
      <c r="E12" s="60">
        <v>150</v>
      </c>
      <c r="F12" s="42" t="s">
        <v>116</v>
      </c>
      <c r="G12" s="92">
        <f t="shared" si="0"/>
        <v>0</v>
      </c>
      <c r="H12" s="101">
        <v>0.23</v>
      </c>
      <c r="I12" s="101">
        <f t="shared" ref="I12:I24" si="1">G12*H12</f>
        <v>0</v>
      </c>
      <c r="J12" s="101">
        <f t="shared" ref="J12:J24" si="2">G12+I12</f>
        <v>0</v>
      </c>
    </row>
    <row r="13" spans="1:10" s="18" customFormat="1" ht="25.5" x14ac:dyDescent="0.2">
      <c r="A13" s="60">
        <v>7</v>
      </c>
      <c r="B13" s="134"/>
      <c r="C13" s="147" t="s">
        <v>115</v>
      </c>
      <c r="D13" s="60" t="s">
        <v>9</v>
      </c>
      <c r="E13" s="60">
        <v>200</v>
      </c>
      <c r="F13" s="42" t="s">
        <v>116</v>
      </c>
      <c r="G13" s="92">
        <f t="shared" si="0"/>
        <v>0</v>
      </c>
      <c r="H13" s="101">
        <v>0.23</v>
      </c>
      <c r="I13" s="101">
        <f t="shared" si="1"/>
        <v>0</v>
      </c>
      <c r="J13" s="101">
        <f t="shared" si="2"/>
        <v>0</v>
      </c>
    </row>
    <row r="14" spans="1:10" s="18" customFormat="1" ht="25.5" x14ac:dyDescent="0.2">
      <c r="A14" s="60">
        <v>8</v>
      </c>
      <c r="B14" s="134"/>
      <c r="C14" s="60" t="s">
        <v>40</v>
      </c>
      <c r="D14" s="60" t="s">
        <v>9</v>
      </c>
      <c r="E14" s="60">
        <v>200</v>
      </c>
      <c r="F14" s="42" t="s">
        <v>116</v>
      </c>
      <c r="G14" s="92">
        <f t="shared" si="0"/>
        <v>0</v>
      </c>
      <c r="H14" s="101">
        <v>0.23</v>
      </c>
      <c r="I14" s="101">
        <f>G14*H14</f>
        <v>0</v>
      </c>
      <c r="J14" s="101">
        <f>G14+I14</f>
        <v>0</v>
      </c>
    </row>
    <row r="15" spans="1:10" s="19" customFormat="1" ht="25.5" x14ac:dyDescent="0.2">
      <c r="A15" s="60">
        <v>9</v>
      </c>
      <c r="B15" s="134"/>
      <c r="C15" s="60" t="s">
        <v>114</v>
      </c>
      <c r="D15" s="60" t="s">
        <v>9</v>
      </c>
      <c r="E15" s="60">
        <v>200</v>
      </c>
      <c r="F15" s="42" t="s">
        <v>116</v>
      </c>
      <c r="G15" s="92">
        <f t="shared" si="0"/>
        <v>0</v>
      </c>
      <c r="H15" s="102">
        <v>0.23</v>
      </c>
      <c r="I15" s="102">
        <f t="shared" si="1"/>
        <v>0</v>
      </c>
      <c r="J15" s="102">
        <f t="shared" si="2"/>
        <v>0</v>
      </c>
    </row>
    <row r="16" spans="1:10" s="19" customFormat="1" ht="25.5" x14ac:dyDescent="0.2">
      <c r="A16" s="60">
        <v>10</v>
      </c>
      <c r="B16" s="134"/>
      <c r="C16" s="144" t="s">
        <v>117</v>
      </c>
      <c r="D16" s="60" t="s">
        <v>9</v>
      </c>
      <c r="E16" s="60">
        <v>250</v>
      </c>
      <c r="F16" s="42" t="s">
        <v>116</v>
      </c>
      <c r="G16" s="92">
        <f t="shared" si="0"/>
        <v>0</v>
      </c>
      <c r="H16" s="102">
        <v>0.23</v>
      </c>
      <c r="I16" s="102">
        <f>G16*H16</f>
        <v>0</v>
      </c>
      <c r="J16" s="102">
        <f>G16+I16</f>
        <v>0</v>
      </c>
    </row>
    <row r="17" spans="1:10" s="19" customFormat="1" ht="25.5" x14ac:dyDescent="0.2">
      <c r="A17" s="60">
        <v>11</v>
      </c>
      <c r="B17" s="134"/>
      <c r="C17" s="144" t="s">
        <v>39</v>
      </c>
      <c r="D17" s="41" t="s">
        <v>9</v>
      </c>
      <c r="E17" s="41">
        <v>250</v>
      </c>
      <c r="F17" s="42" t="s">
        <v>116</v>
      </c>
      <c r="G17" s="92">
        <f t="shared" si="0"/>
        <v>0</v>
      </c>
      <c r="H17" s="102">
        <v>0.23</v>
      </c>
      <c r="I17" s="102">
        <f>G17*H17</f>
        <v>0</v>
      </c>
      <c r="J17" s="102">
        <f>G17+I17</f>
        <v>0</v>
      </c>
    </row>
    <row r="18" spans="1:10" s="19" customFormat="1" ht="25.5" x14ac:dyDescent="0.2">
      <c r="A18" s="60">
        <v>12</v>
      </c>
      <c r="B18" s="134"/>
      <c r="C18" s="144" t="s">
        <v>114</v>
      </c>
      <c r="D18" s="41" t="s">
        <v>9</v>
      </c>
      <c r="E18" s="41">
        <v>250</v>
      </c>
      <c r="F18" s="42" t="s">
        <v>116</v>
      </c>
      <c r="G18" s="92">
        <f t="shared" si="0"/>
        <v>0</v>
      </c>
      <c r="H18" s="102">
        <v>0.23</v>
      </c>
      <c r="I18" s="102">
        <f t="shared" si="1"/>
        <v>0</v>
      </c>
      <c r="J18" s="102">
        <f t="shared" si="2"/>
        <v>0</v>
      </c>
    </row>
    <row r="19" spans="1:10" s="19" customFormat="1" ht="25.5" customHeight="1" x14ac:dyDescent="0.2">
      <c r="A19" s="60">
        <v>13</v>
      </c>
      <c r="B19" s="134"/>
      <c r="C19" s="145" t="s">
        <v>39</v>
      </c>
      <c r="D19" s="60" t="s">
        <v>9</v>
      </c>
      <c r="E19" s="60">
        <v>300</v>
      </c>
      <c r="F19" s="42" t="s">
        <v>116</v>
      </c>
      <c r="G19" s="92">
        <f t="shared" si="0"/>
        <v>0</v>
      </c>
      <c r="H19" s="102">
        <v>0.23</v>
      </c>
      <c r="I19" s="102">
        <f t="shared" si="1"/>
        <v>0</v>
      </c>
      <c r="J19" s="102">
        <f t="shared" si="2"/>
        <v>0</v>
      </c>
    </row>
    <row r="20" spans="1:10" s="19" customFormat="1" ht="25.5" x14ac:dyDescent="0.2">
      <c r="A20" s="60">
        <v>14</v>
      </c>
      <c r="B20" s="134"/>
      <c r="C20" s="60" t="s">
        <v>111</v>
      </c>
      <c r="D20" s="60" t="s">
        <v>9</v>
      </c>
      <c r="E20" s="60">
        <v>400</v>
      </c>
      <c r="F20" s="42" t="s">
        <v>116</v>
      </c>
      <c r="G20" s="92">
        <f t="shared" si="0"/>
        <v>0</v>
      </c>
      <c r="H20" s="102">
        <v>0.23</v>
      </c>
      <c r="I20" s="102">
        <f t="shared" si="1"/>
        <v>0</v>
      </c>
      <c r="J20" s="102">
        <f t="shared" si="2"/>
        <v>0</v>
      </c>
    </row>
    <row r="21" spans="1:10" s="19" customFormat="1" ht="25.5" x14ac:dyDescent="0.2">
      <c r="A21" s="60">
        <v>15</v>
      </c>
      <c r="B21" s="134"/>
      <c r="C21" s="60" t="s">
        <v>118</v>
      </c>
      <c r="D21" s="60" t="s">
        <v>9</v>
      </c>
      <c r="E21" s="60">
        <v>400</v>
      </c>
      <c r="F21" s="42" t="s">
        <v>116</v>
      </c>
      <c r="G21" s="92">
        <f t="shared" si="0"/>
        <v>0</v>
      </c>
      <c r="H21" s="102">
        <v>0.23</v>
      </c>
      <c r="I21" s="102">
        <f>G21*H21</f>
        <v>0</v>
      </c>
      <c r="J21" s="102">
        <f>G21+I21</f>
        <v>0</v>
      </c>
    </row>
    <row r="22" spans="1:10" s="20" customFormat="1" ht="25.5" x14ac:dyDescent="0.2">
      <c r="A22" s="60">
        <v>16</v>
      </c>
      <c r="B22" s="134"/>
      <c r="C22" s="60" t="s">
        <v>40</v>
      </c>
      <c r="D22" s="60" t="s">
        <v>9</v>
      </c>
      <c r="E22" s="60">
        <v>500</v>
      </c>
      <c r="F22" s="42" t="s">
        <v>116</v>
      </c>
      <c r="G22" s="92">
        <f t="shared" si="0"/>
        <v>0</v>
      </c>
      <c r="H22" s="103">
        <v>0.23</v>
      </c>
      <c r="I22" s="103">
        <f t="shared" si="1"/>
        <v>0</v>
      </c>
      <c r="J22" s="103">
        <f t="shared" si="2"/>
        <v>0</v>
      </c>
    </row>
    <row r="23" spans="1:10" s="20" customFormat="1" ht="25.5" x14ac:dyDescent="0.2">
      <c r="A23" s="60">
        <v>17</v>
      </c>
      <c r="B23" s="134"/>
      <c r="C23" s="60" t="s">
        <v>113</v>
      </c>
      <c r="D23" s="60" t="s">
        <v>9</v>
      </c>
      <c r="E23" s="60">
        <v>800</v>
      </c>
      <c r="F23" s="42" t="s">
        <v>116</v>
      </c>
      <c r="G23" s="92">
        <f t="shared" si="0"/>
        <v>0</v>
      </c>
      <c r="H23" s="103">
        <v>0.23</v>
      </c>
      <c r="I23" s="103">
        <f t="shared" si="1"/>
        <v>0</v>
      </c>
      <c r="J23" s="103">
        <f t="shared" si="2"/>
        <v>0</v>
      </c>
    </row>
    <row r="24" spans="1:10" s="20" customFormat="1" ht="25.5" x14ac:dyDescent="0.2">
      <c r="A24" s="60">
        <v>18</v>
      </c>
      <c r="B24" s="134"/>
      <c r="C24" s="60" t="s">
        <v>114</v>
      </c>
      <c r="D24" s="30" t="s">
        <v>9</v>
      </c>
      <c r="E24" s="16">
        <v>600</v>
      </c>
      <c r="F24" s="42" t="s">
        <v>116</v>
      </c>
      <c r="G24" s="92">
        <f t="shared" si="0"/>
        <v>0</v>
      </c>
      <c r="H24" s="103">
        <v>0.23</v>
      </c>
      <c r="I24" s="103">
        <f t="shared" si="1"/>
        <v>0</v>
      </c>
      <c r="J24" s="103">
        <f t="shared" si="2"/>
        <v>0</v>
      </c>
    </row>
    <row r="25" spans="1:10" ht="20.25" x14ac:dyDescent="0.3">
      <c r="D25" s="106" t="s">
        <v>88</v>
      </c>
      <c r="E25" s="107"/>
      <c r="F25" s="108"/>
      <c r="G25" s="109">
        <f>SUM(G7:G24)</f>
        <v>0</v>
      </c>
      <c r="H25" s="104"/>
      <c r="I25" s="104">
        <f>SUM(I7:I24)</f>
        <v>0</v>
      </c>
      <c r="J25" s="104">
        <f>SUM(J7:J24)</f>
        <v>0</v>
      </c>
    </row>
    <row r="26" spans="1:10" x14ac:dyDescent="0.2">
      <c r="D26" s="22"/>
      <c r="E26" s="96"/>
      <c r="F26" s="22"/>
    </row>
    <row r="27" spans="1:10" x14ac:dyDescent="0.2">
      <c r="D27" s="22"/>
      <c r="E27" s="96"/>
      <c r="F27" s="22"/>
    </row>
  </sheetData>
  <sheetProtection algorithmName="SHA-512" hashValue="9nYbO4LLfLBKwBZwrpBCHcllEWP4938soFZIWS9+KtccWoJqQ5gJlduETV8cUq6wzfwhah6my61L1UKDI9Wk2w==" saltValue="E1rjvoveCzOJZXlDvhI6gw==" spinCount="100000" sheet="1" objects="1" scenarios="1"/>
  <mergeCells count="2">
    <mergeCell ref="B4:F4"/>
    <mergeCell ref="G5:J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80" zoomScaleNormal="80" workbookViewId="0">
      <selection activeCell="B4" sqref="B4:F4"/>
    </sheetView>
  </sheetViews>
  <sheetFormatPr defaultRowHeight="12.75" x14ac:dyDescent="0.2"/>
  <cols>
    <col min="1" max="1" width="5.85546875" customWidth="1"/>
    <col min="2" max="2" width="20.7109375" customWidth="1"/>
    <col min="3" max="3" width="18.28515625" customWidth="1"/>
    <col min="4" max="4" width="11.5703125" style="43" customWidth="1"/>
    <col min="5" max="5" width="10.42578125" style="21" customWidth="1"/>
    <col min="6" max="6" width="40.85546875" customWidth="1"/>
    <col min="7" max="7" width="13.42578125" bestFit="1" customWidth="1"/>
    <col min="8" max="8" width="12.5703125" customWidth="1"/>
    <col min="9" max="10" width="13.42578125" bestFit="1" customWidth="1"/>
  </cols>
  <sheetData>
    <row r="1" spans="1:18" ht="18" x14ac:dyDescent="0.25">
      <c r="A1" s="78" t="s">
        <v>64</v>
      </c>
      <c r="B1" s="78"/>
      <c r="C1" s="78"/>
      <c r="D1" s="79"/>
      <c r="E1" s="79"/>
      <c r="F1" s="79"/>
      <c r="G1" s="80"/>
      <c r="H1" s="79" t="s">
        <v>125</v>
      </c>
      <c r="I1" s="80"/>
    </row>
    <row r="2" spans="1:18" ht="18" x14ac:dyDescent="0.25">
      <c r="A2" s="78" t="s">
        <v>59</v>
      </c>
      <c r="B2" s="78"/>
      <c r="C2" s="78"/>
      <c r="D2" s="79"/>
      <c r="E2" s="79"/>
      <c r="F2" s="79"/>
      <c r="G2" s="80"/>
      <c r="H2" s="80"/>
      <c r="I2" s="80"/>
    </row>
    <row r="3" spans="1:18" ht="18" x14ac:dyDescent="0.25">
      <c r="A3" s="81" t="s">
        <v>126</v>
      </c>
      <c r="B3" s="79"/>
      <c r="C3" s="79"/>
      <c r="D3" s="79"/>
      <c r="E3" s="79"/>
      <c r="F3" s="79"/>
      <c r="G3" s="80"/>
      <c r="H3" s="80"/>
      <c r="I3" s="80"/>
    </row>
    <row r="4" spans="1:18" ht="34.5" customHeight="1" x14ac:dyDescent="0.2">
      <c r="A4" s="76"/>
      <c r="B4" s="169" t="s">
        <v>95</v>
      </c>
      <c r="C4" s="169"/>
      <c r="D4" s="169"/>
      <c r="E4" s="169"/>
      <c r="F4" s="169"/>
      <c r="G4" s="76"/>
      <c r="H4" s="76"/>
      <c r="I4" s="76"/>
    </row>
    <row r="5" spans="1:18" ht="45" x14ac:dyDescent="0.25">
      <c r="A5" s="79"/>
      <c r="B5" s="89" t="s">
        <v>89</v>
      </c>
      <c r="C5" s="94"/>
      <c r="D5" s="82"/>
      <c r="E5" s="82"/>
      <c r="F5" s="82"/>
      <c r="G5" s="165"/>
      <c r="H5" s="165"/>
      <c r="I5" s="165"/>
    </row>
    <row r="6" spans="1:18" ht="25.5" x14ac:dyDescent="0.2">
      <c r="A6" s="90" t="s">
        <v>86</v>
      </c>
      <c r="B6" s="68" t="s">
        <v>78</v>
      </c>
      <c r="C6" s="110" t="s">
        <v>12</v>
      </c>
      <c r="D6" s="110" t="s">
        <v>8</v>
      </c>
      <c r="E6" s="110" t="s">
        <v>0</v>
      </c>
      <c r="F6" s="110" t="s">
        <v>13</v>
      </c>
      <c r="G6" s="110" t="s">
        <v>1</v>
      </c>
      <c r="H6" s="110" t="s">
        <v>6</v>
      </c>
      <c r="I6" s="110" t="s">
        <v>5</v>
      </c>
      <c r="J6" s="110" t="s">
        <v>2</v>
      </c>
    </row>
    <row r="7" spans="1:18" ht="23.25" customHeight="1" x14ac:dyDescent="0.2">
      <c r="A7" s="60">
        <v>1</v>
      </c>
      <c r="B7" s="131"/>
      <c r="C7" s="111" t="s">
        <v>115</v>
      </c>
      <c r="D7" s="112" t="s">
        <v>32</v>
      </c>
      <c r="E7" s="33">
        <v>50</v>
      </c>
      <c r="F7" s="52" t="s">
        <v>43</v>
      </c>
      <c r="G7" s="102">
        <f>E7*B7</f>
        <v>0</v>
      </c>
      <c r="H7" s="102">
        <v>0.23</v>
      </c>
      <c r="I7" s="102">
        <f t="shared" ref="I7:I8" si="0">G7*H7</f>
        <v>0</v>
      </c>
      <c r="J7" s="102">
        <f t="shared" ref="J7:J8" si="1">G7+I7</f>
        <v>0</v>
      </c>
    </row>
    <row r="8" spans="1:18" s="15" customFormat="1" ht="23.25" customHeight="1" x14ac:dyDescent="0.2">
      <c r="A8" s="60">
        <v>2</v>
      </c>
      <c r="B8" s="131"/>
      <c r="C8" s="113" t="s">
        <v>115</v>
      </c>
      <c r="D8" s="112" t="s">
        <v>32</v>
      </c>
      <c r="E8" s="33">
        <v>600</v>
      </c>
      <c r="F8" s="52" t="s">
        <v>43</v>
      </c>
      <c r="G8" s="102">
        <f t="shared" ref="G8:G25" si="2">E8*B8</f>
        <v>0</v>
      </c>
      <c r="H8" s="102">
        <v>0.23</v>
      </c>
      <c r="I8" s="102">
        <f t="shared" si="0"/>
        <v>0</v>
      </c>
      <c r="J8" s="102">
        <f t="shared" si="1"/>
        <v>0</v>
      </c>
      <c r="N8" s="11"/>
      <c r="O8" s="11"/>
      <c r="P8" s="11"/>
      <c r="Q8" s="11"/>
      <c r="R8" s="51"/>
    </row>
    <row r="9" spans="1:18" s="11" customFormat="1" ht="23.25" customHeight="1" x14ac:dyDescent="0.2">
      <c r="A9" s="60">
        <v>3</v>
      </c>
      <c r="B9" s="131"/>
      <c r="C9" s="114" t="s">
        <v>118</v>
      </c>
      <c r="D9" s="112" t="s">
        <v>32</v>
      </c>
      <c r="E9" s="33">
        <v>600</v>
      </c>
      <c r="F9" s="52" t="s">
        <v>43</v>
      </c>
      <c r="G9" s="102">
        <f t="shared" si="2"/>
        <v>0</v>
      </c>
      <c r="H9" s="103">
        <v>0.23</v>
      </c>
      <c r="I9" s="103">
        <f t="shared" ref="I9:I25" si="3">G9*H9</f>
        <v>0</v>
      </c>
      <c r="J9" s="103">
        <f t="shared" ref="J9:J25" si="4">G9+I9</f>
        <v>0</v>
      </c>
    </row>
    <row r="10" spans="1:18" s="15" customFormat="1" ht="23.25" customHeight="1" x14ac:dyDescent="0.2">
      <c r="A10" s="60">
        <v>4</v>
      </c>
      <c r="B10" s="131"/>
      <c r="C10" s="115" t="s">
        <v>111</v>
      </c>
      <c r="D10" s="112" t="s">
        <v>34</v>
      </c>
      <c r="E10" s="33">
        <v>800</v>
      </c>
      <c r="F10" s="34" t="s">
        <v>120</v>
      </c>
      <c r="G10" s="102">
        <f t="shared" si="2"/>
        <v>0</v>
      </c>
      <c r="H10" s="102">
        <v>0.23</v>
      </c>
      <c r="I10" s="102">
        <f t="shared" si="3"/>
        <v>0</v>
      </c>
      <c r="J10" s="102">
        <f t="shared" si="4"/>
        <v>0</v>
      </c>
      <c r="N10" s="11"/>
      <c r="O10" s="11"/>
      <c r="P10" s="11"/>
      <c r="Q10" s="11"/>
      <c r="R10" s="51"/>
    </row>
    <row r="11" spans="1:18" s="11" customFormat="1" ht="23.25" customHeight="1" x14ac:dyDescent="0.2">
      <c r="A11" s="60">
        <v>5</v>
      </c>
      <c r="B11" s="131"/>
      <c r="C11" s="115" t="s">
        <v>118</v>
      </c>
      <c r="D11" s="33" t="s">
        <v>38</v>
      </c>
      <c r="E11" s="33">
        <v>300</v>
      </c>
      <c r="F11" s="52" t="s">
        <v>43</v>
      </c>
      <c r="G11" s="102">
        <f t="shared" si="2"/>
        <v>0</v>
      </c>
      <c r="H11" s="102">
        <v>0.23</v>
      </c>
      <c r="I11" s="102">
        <f t="shared" si="3"/>
        <v>0</v>
      </c>
      <c r="J11" s="102">
        <f t="shared" si="4"/>
        <v>0</v>
      </c>
      <c r="R11" s="51"/>
    </row>
    <row r="12" spans="1:18" s="11" customFormat="1" ht="23.25" customHeight="1" x14ac:dyDescent="0.2">
      <c r="A12" s="60">
        <v>6</v>
      </c>
      <c r="B12" s="131"/>
      <c r="C12" s="115" t="s">
        <v>114</v>
      </c>
      <c r="D12" s="33" t="s">
        <v>36</v>
      </c>
      <c r="E12" s="33">
        <v>50</v>
      </c>
      <c r="F12" s="52" t="s">
        <v>16</v>
      </c>
      <c r="G12" s="102">
        <f t="shared" si="2"/>
        <v>0</v>
      </c>
      <c r="H12" s="102">
        <v>0.23</v>
      </c>
      <c r="I12" s="102">
        <f t="shared" si="3"/>
        <v>0</v>
      </c>
      <c r="J12" s="102">
        <f t="shared" si="4"/>
        <v>0</v>
      </c>
      <c r="R12" s="51"/>
    </row>
    <row r="13" spans="1:18" s="11" customFormat="1" ht="23.25" customHeight="1" x14ac:dyDescent="0.2">
      <c r="A13" s="60">
        <v>7</v>
      </c>
      <c r="B13" s="131"/>
      <c r="C13" s="115" t="s">
        <v>39</v>
      </c>
      <c r="D13" s="33" t="s">
        <v>36</v>
      </c>
      <c r="E13" s="33">
        <v>100</v>
      </c>
      <c r="F13" s="52" t="s">
        <v>16</v>
      </c>
      <c r="G13" s="102">
        <f t="shared" si="2"/>
        <v>0</v>
      </c>
      <c r="H13" s="102">
        <v>0.23</v>
      </c>
      <c r="I13" s="102">
        <f t="shared" si="3"/>
        <v>0</v>
      </c>
      <c r="J13" s="102">
        <f t="shared" si="4"/>
        <v>0</v>
      </c>
      <c r="R13" s="51"/>
    </row>
    <row r="14" spans="1:18" s="11" customFormat="1" ht="23.25" customHeight="1" x14ac:dyDescent="0.2">
      <c r="A14" s="60">
        <v>8</v>
      </c>
      <c r="B14" s="131"/>
      <c r="C14" s="115" t="s">
        <v>111</v>
      </c>
      <c r="D14" s="33" t="s">
        <v>36</v>
      </c>
      <c r="E14" s="33">
        <v>200</v>
      </c>
      <c r="F14" s="52" t="s">
        <v>16</v>
      </c>
      <c r="G14" s="102">
        <f t="shared" si="2"/>
        <v>0</v>
      </c>
      <c r="H14" s="102">
        <v>0.23</v>
      </c>
      <c r="I14" s="102">
        <f t="shared" si="3"/>
        <v>0</v>
      </c>
      <c r="J14" s="102">
        <f t="shared" si="4"/>
        <v>0</v>
      </c>
      <c r="R14" s="51"/>
    </row>
    <row r="15" spans="1:18" s="11" customFormat="1" ht="23.25" customHeight="1" x14ac:dyDescent="0.2">
      <c r="A15" s="60">
        <v>9</v>
      </c>
      <c r="B15" s="131"/>
      <c r="C15" s="115" t="s">
        <v>117</v>
      </c>
      <c r="D15" s="33" t="s">
        <v>36</v>
      </c>
      <c r="E15" s="33">
        <v>300</v>
      </c>
      <c r="F15" s="52" t="s">
        <v>16</v>
      </c>
      <c r="G15" s="102">
        <f t="shared" si="2"/>
        <v>0</v>
      </c>
      <c r="H15" s="102">
        <v>0.23</v>
      </c>
      <c r="I15" s="102">
        <f t="shared" si="3"/>
        <v>0</v>
      </c>
      <c r="J15" s="102">
        <f t="shared" si="4"/>
        <v>0</v>
      </c>
      <c r="R15" s="51"/>
    </row>
    <row r="16" spans="1:18" s="11" customFormat="1" ht="23.25" customHeight="1" x14ac:dyDescent="0.2">
      <c r="A16" s="60">
        <v>10</v>
      </c>
      <c r="B16" s="131"/>
      <c r="C16" s="111" t="s">
        <v>113</v>
      </c>
      <c r="D16" s="33" t="s">
        <v>36</v>
      </c>
      <c r="E16" s="33">
        <v>300</v>
      </c>
      <c r="F16" s="52" t="s">
        <v>16</v>
      </c>
      <c r="G16" s="102">
        <f t="shared" si="2"/>
        <v>0</v>
      </c>
      <c r="H16" s="102">
        <v>0.23</v>
      </c>
      <c r="I16" s="102">
        <f t="shared" si="3"/>
        <v>0</v>
      </c>
      <c r="J16" s="102">
        <f t="shared" si="4"/>
        <v>0</v>
      </c>
      <c r="R16" s="51"/>
    </row>
    <row r="17" spans="1:18" s="11" customFormat="1" ht="23.25" customHeight="1" x14ac:dyDescent="0.2">
      <c r="A17" s="60">
        <v>11</v>
      </c>
      <c r="B17" s="132"/>
      <c r="C17" s="114" t="s">
        <v>117</v>
      </c>
      <c r="D17" s="33" t="s">
        <v>36</v>
      </c>
      <c r="E17" s="33">
        <v>300</v>
      </c>
      <c r="F17" s="52" t="s">
        <v>16</v>
      </c>
      <c r="G17" s="102">
        <f t="shared" si="2"/>
        <v>0</v>
      </c>
      <c r="H17" s="102">
        <v>0.23</v>
      </c>
      <c r="I17" s="102">
        <f t="shared" si="3"/>
        <v>0</v>
      </c>
      <c r="J17" s="102">
        <f t="shared" si="4"/>
        <v>0</v>
      </c>
      <c r="R17" s="51"/>
    </row>
    <row r="18" spans="1:18" s="11" customFormat="1" ht="23.25" customHeight="1" x14ac:dyDescent="0.2">
      <c r="A18" s="60">
        <v>12</v>
      </c>
      <c r="B18" s="132"/>
      <c r="C18" s="113" t="s">
        <v>119</v>
      </c>
      <c r="D18" s="33" t="s">
        <v>36</v>
      </c>
      <c r="E18" s="33">
        <v>400</v>
      </c>
      <c r="F18" s="52" t="s">
        <v>16</v>
      </c>
      <c r="G18" s="102">
        <f t="shared" si="2"/>
        <v>0</v>
      </c>
      <c r="H18" s="102">
        <v>0.23</v>
      </c>
      <c r="I18" s="102">
        <f t="shared" si="3"/>
        <v>0</v>
      </c>
      <c r="J18" s="102">
        <f t="shared" si="4"/>
        <v>0</v>
      </c>
      <c r="R18" s="51"/>
    </row>
    <row r="19" spans="1:18" s="11" customFormat="1" ht="23.25" customHeight="1" x14ac:dyDescent="0.2">
      <c r="A19" s="60">
        <v>13</v>
      </c>
      <c r="B19" s="131"/>
      <c r="C19" s="111" t="s">
        <v>115</v>
      </c>
      <c r="D19" s="33" t="s">
        <v>36</v>
      </c>
      <c r="E19" s="33">
        <v>500</v>
      </c>
      <c r="F19" s="52" t="s">
        <v>16</v>
      </c>
      <c r="G19" s="102">
        <f t="shared" si="2"/>
        <v>0</v>
      </c>
      <c r="H19" s="102">
        <v>0.23</v>
      </c>
      <c r="I19" s="102">
        <f t="shared" si="3"/>
        <v>0</v>
      </c>
      <c r="J19" s="102">
        <f t="shared" si="4"/>
        <v>0</v>
      </c>
      <c r="R19" s="51"/>
    </row>
    <row r="20" spans="1:18" s="11" customFormat="1" ht="23.25" customHeight="1" x14ac:dyDescent="0.2">
      <c r="A20" s="60">
        <v>14</v>
      </c>
      <c r="B20" s="131"/>
      <c r="C20" s="116" t="s">
        <v>39</v>
      </c>
      <c r="D20" s="33" t="s">
        <v>36</v>
      </c>
      <c r="E20" s="33">
        <v>500</v>
      </c>
      <c r="F20" s="52" t="s">
        <v>16</v>
      </c>
      <c r="G20" s="102">
        <f t="shared" si="2"/>
        <v>0</v>
      </c>
      <c r="H20" s="102">
        <v>0.23</v>
      </c>
      <c r="I20" s="102">
        <f t="shared" si="3"/>
        <v>0</v>
      </c>
      <c r="J20" s="102">
        <f t="shared" si="4"/>
        <v>0</v>
      </c>
    </row>
    <row r="21" spans="1:18" s="11" customFormat="1" ht="23.25" customHeight="1" x14ac:dyDescent="0.2">
      <c r="A21" s="60">
        <v>15</v>
      </c>
      <c r="B21" s="131"/>
      <c r="C21" s="116" t="s">
        <v>114</v>
      </c>
      <c r="D21" s="33" t="s">
        <v>36</v>
      </c>
      <c r="E21" s="33">
        <v>500</v>
      </c>
      <c r="F21" s="52" t="s">
        <v>16</v>
      </c>
      <c r="G21" s="102">
        <f t="shared" si="2"/>
        <v>0</v>
      </c>
      <c r="H21" s="102">
        <v>0.23</v>
      </c>
      <c r="I21" s="102">
        <f t="shared" si="3"/>
        <v>0</v>
      </c>
      <c r="J21" s="102">
        <f t="shared" si="4"/>
        <v>0</v>
      </c>
    </row>
    <row r="22" spans="1:18" s="11" customFormat="1" ht="23.25" customHeight="1" x14ac:dyDescent="0.2">
      <c r="A22" s="60">
        <v>16</v>
      </c>
      <c r="B22" s="131"/>
      <c r="C22" s="116" t="s">
        <v>114</v>
      </c>
      <c r="D22" s="33" t="s">
        <v>36</v>
      </c>
      <c r="E22" s="33">
        <v>800</v>
      </c>
      <c r="F22" s="52" t="s">
        <v>16</v>
      </c>
      <c r="G22" s="102">
        <f t="shared" si="2"/>
        <v>0</v>
      </c>
      <c r="H22" s="102">
        <v>0.23</v>
      </c>
      <c r="I22" s="102">
        <f t="shared" si="3"/>
        <v>0</v>
      </c>
      <c r="J22" s="102">
        <f t="shared" si="4"/>
        <v>0</v>
      </c>
    </row>
    <row r="23" spans="1:18" s="11" customFormat="1" ht="23.25" customHeight="1" x14ac:dyDescent="0.2">
      <c r="A23" s="60">
        <v>17</v>
      </c>
      <c r="B23" s="133"/>
      <c r="C23" s="116" t="s">
        <v>39</v>
      </c>
      <c r="D23" s="33" t="s">
        <v>36</v>
      </c>
      <c r="E23" s="33">
        <v>1000</v>
      </c>
      <c r="F23" s="52" t="s">
        <v>16</v>
      </c>
      <c r="G23" s="102">
        <f t="shared" si="2"/>
        <v>0</v>
      </c>
      <c r="H23" s="102">
        <v>0.23</v>
      </c>
      <c r="I23" s="102">
        <f t="shared" si="3"/>
        <v>0</v>
      </c>
      <c r="J23" s="102">
        <f t="shared" si="4"/>
        <v>0</v>
      </c>
    </row>
    <row r="24" spans="1:18" s="11" customFormat="1" ht="23.25" customHeight="1" x14ac:dyDescent="0.3">
      <c r="A24" s="60">
        <v>18</v>
      </c>
      <c r="B24" s="132"/>
      <c r="C24" s="111" t="s">
        <v>113</v>
      </c>
      <c r="D24" s="33" t="s">
        <v>36</v>
      </c>
      <c r="E24" s="33">
        <v>1000</v>
      </c>
      <c r="F24" s="52" t="s">
        <v>16</v>
      </c>
      <c r="G24" s="102">
        <f t="shared" si="2"/>
        <v>0</v>
      </c>
      <c r="H24" s="102">
        <v>0.23</v>
      </c>
      <c r="I24" s="102">
        <f t="shared" si="3"/>
        <v>0</v>
      </c>
      <c r="J24" s="102">
        <f t="shared" si="4"/>
        <v>0</v>
      </c>
      <c r="K24" s="59"/>
    </row>
    <row r="25" spans="1:18" s="11" customFormat="1" ht="23.25" customHeight="1" x14ac:dyDescent="0.2">
      <c r="A25" s="60">
        <v>19</v>
      </c>
      <c r="B25" s="132"/>
      <c r="C25" s="114" t="s">
        <v>118</v>
      </c>
      <c r="D25" s="33" t="s">
        <v>36</v>
      </c>
      <c r="E25" s="33">
        <v>1000</v>
      </c>
      <c r="F25" s="52" t="s">
        <v>16</v>
      </c>
      <c r="G25" s="102">
        <f t="shared" si="2"/>
        <v>0</v>
      </c>
      <c r="H25" s="102">
        <v>0.23</v>
      </c>
      <c r="I25" s="102">
        <f t="shared" si="3"/>
        <v>0</v>
      </c>
      <c r="J25" s="102">
        <f t="shared" si="4"/>
        <v>0</v>
      </c>
    </row>
    <row r="26" spans="1:18" ht="20.25" x14ac:dyDescent="0.3">
      <c r="E26" s="67" t="s">
        <v>91</v>
      </c>
      <c r="G26" s="117">
        <f>SUM(G7:G25)</f>
        <v>0</v>
      </c>
      <c r="H26" s="118"/>
      <c r="I26" s="118">
        <f>SUM(I7:I25)</f>
        <v>0</v>
      </c>
      <c r="J26" s="118">
        <f>SUM(J7:J25)</f>
        <v>0</v>
      </c>
    </row>
    <row r="30" spans="1:18" x14ac:dyDescent="0.2">
      <c r="G30" s="7"/>
      <c r="H30" s="7"/>
      <c r="I30" s="7"/>
      <c r="J30" s="7"/>
    </row>
    <row r="31" spans="1:18" x14ac:dyDescent="0.2">
      <c r="G31" s="7"/>
      <c r="H31" s="7"/>
      <c r="I31" s="7"/>
      <c r="J31" s="7"/>
    </row>
    <row r="32" spans="1:18" x14ac:dyDescent="0.2">
      <c r="G32" s="8"/>
      <c r="H32" s="9"/>
      <c r="I32" s="9"/>
      <c r="J32" s="9"/>
    </row>
    <row r="33" spans="7:10" x14ac:dyDescent="0.2">
      <c r="G33" s="8"/>
      <c r="H33" s="9"/>
      <c r="I33" s="9"/>
      <c r="J33" s="9"/>
    </row>
    <row r="34" spans="7:10" x14ac:dyDescent="0.2">
      <c r="G34" s="10"/>
      <c r="H34" s="7"/>
      <c r="I34" s="10"/>
      <c r="J34" s="10"/>
    </row>
    <row r="35" spans="7:10" x14ac:dyDescent="0.2">
      <c r="G35" s="7"/>
      <c r="H35" s="7"/>
      <c r="I35" s="7"/>
      <c r="J35" s="7"/>
    </row>
    <row r="36" spans="7:10" x14ac:dyDescent="0.2">
      <c r="G36" s="7"/>
      <c r="H36" s="7"/>
      <c r="I36" s="7"/>
      <c r="J36" s="7"/>
    </row>
    <row r="37" spans="7:10" x14ac:dyDescent="0.2">
      <c r="G37" s="7"/>
      <c r="H37" s="7"/>
      <c r="I37" s="7"/>
      <c r="J37" s="7"/>
    </row>
  </sheetData>
  <sheetProtection algorithmName="SHA-512" hashValue="ub53os5KJB+kBWVEQpKTUUzgXuIVmllf2J86wuCTp9538qhc+HBHcNLF5wkRLFQ1H//LOD4woEj/wsO+A7Bd5Q==" saltValue="xtWQC4kwBRFUFe/RrGTmmg==" spinCount="100000" sheet="1" objects="1" scenarios="1"/>
  <mergeCells count="2">
    <mergeCell ref="B4:F4"/>
    <mergeCell ref="G5:I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90" zoomScaleNormal="90" workbookViewId="0">
      <selection activeCell="G5" sqref="G5:I5"/>
    </sheetView>
  </sheetViews>
  <sheetFormatPr defaultRowHeight="12.75" x14ac:dyDescent="0.2"/>
  <cols>
    <col min="1" max="1" width="8" customWidth="1"/>
    <col min="2" max="2" width="16.42578125" customWidth="1"/>
    <col min="3" max="3" width="15" customWidth="1"/>
    <col min="4" max="4" width="23" hidden="1" customWidth="1"/>
    <col min="5" max="5" width="17.42578125" customWidth="1"/>
    <col min="6" max="6" width="10.5703125" customWidth="1"/>
    <col min="7" max="7" width="59.7109375" customWidth="1"/>
    <col min="8" max="8" width="13.42578125" style="69" customWidth="1"/>
    <col min="9" max="9" width="6.140625" style="69" customWidth="1"/>
    <col min="10" max="10" width="13.7109375" style="69" customWidth="1"/>
    <col min="11" max="11" width="15.85546875" style="69" customWidth="1"/>
  </cols>
  <sheetData>
    <row r="1" spans="1:11" ht="18" x14ac:dyDescent="0.25">
      <c r="A1" s="78" t="s">
        <v>64</v>
      </c>
      <c r="B1" s="78"/>
      <c r="C1" s="78"/>
      <c r="D1" s="79"/>
      <c r="E1" s="79"/>
      <c r="F1" s="79"/>
      <c r="G1" s="80"/>
      <c r="H1" s="79" t="s">
        <v>125</v>
      </c>
      <c r="I1" s="80"/>
    </row>
    <row r="2" spans="1:11" ht="18" x14ac:dyDescent="0.25">
      <c r="A2" s="78" t="s">
        <v>105</v>
      </c>
      <c r="B2" s="78"/>
      <c r="C2" s="78"/>
      <c r="D2" s="79"/>
      <c r="E2" s="79"/>
      <c r="F2" s="79"/>
      <c r="G2" s="80"/>
      <c r="H2" s="80"/>
      <c r="I2" s="80"/>
    </row>
    <row r="3" spans="1:11" ht="18" x14ac:dyDescent="0.25">
      <c r="A3" s="81" t="s">
        <v>126</v>
      </c>
      <c r="B3" s="79"/>
      <c r="C3" s="79"/>
      <c r="D3" s="79"/>
      <c r="E3" s="79"/>
      <c r="F3" s="79"/>
      <c r="G3" s="80"/>
      <c r="H3" s="80"/>
      <c r="I3" s="80"/>
    </row>
    <row r="4" spans="1:11" ht="18.75" x14ac:dyDescent="0.2">
      <c r="A4" s="76"/>
      <c r="B4" s="169" t="s">
        <v>96</v>
      </c>
      <c r="C4" s="169"/>
      <c r="D4" s="169"/>
      <c r="E4" s="169"/>
      <c r="F4" s="169"/>
      <c r="G4" s="76"/>
      <c r="H4" s="76"/>
      <c r="I4" s="76"/>
    </row>
    <row r="5" spans="1:11" ht="60" x14ac:dyDescent="0.25">
      <c r="A5" s="79"/>
      <c r="B5" s="89" t="s">
        <v>89</v>
      </c>
      <c r="C5" s="94"/>
      <c r="D5" s="82"/>
      <c r="E5" s="82"/>
      <c r="F5" s="82"/>
      <c r="G5" s="165"/>
      <c r="H5" s="165"/>
      <c r="I5" s="165"/>
    </row>
    <row r="6" spans="1:11" s="29" customFormat="1" ht="42.75" x14ac:dyDescent="0.2">
      <c r="A6" s="90" t="s">
        <v>86</v>
      </c>
      <c r="B6" s="68" t="s">
        <v>78</v>
      </c>
      <c r="C6" s="32" t="s">
        <v>12</v>
      </c>
      <c r="D6" s="32" t="s">
        <v>14</v>
      </c>
      <c r="E6" s="32" t="s">
        <v>15</v>
      </c>
      <c r="F6" s="32" t="s">
        <v>0</v>
      </c>
      <c r="G6" s="32" t="s">
        <v>13</v>
      </c>
      <c r="H6" s="32" t="s">
        <v>1</v>
      </c>
      <c r="I6" s="32" t="s">
        <v>7</v>
      </c>
      <c r="J6" s="32" t="s">
        <v>5</v>
      </c>
      <c r="K6" s="32" t="s">
        <v>2</v>
      </c>
    </row>
    <row r="7" spans="1:11" s="28" customFormat="1" ht="24.75" customHeight="1" x14ac:dyDescent="0.2">
      <c r="A7" s="60">
        <v>1</v>
      </c>
      <c r="B7" s="126"/>
      <c r="C7" s="123" t="s">
        <v>82</v>
      </c>
      <c r="D7" s="123" t="s">
        <v>31</v>
      </c>
      <c r="E7" s="124" t="s">
        <v>44</v>
      </c>
      <c r="F7" s="121">
        <v>200</v>
      </c>
      <c r="G7" s="122" t="s">
        <v>45</v>
      </c>
      <c r="H7" s="119">
        <f>F7*B7</f>
        <v>0</v>
      </c>
      <c r="I7" s="120">
        <v>0.23</v>
      </c>
      <c r="J7" s="120">
        <f t="shared" ref="J7:J26" si="0">H7*I7</f>
        <v>0</v>
      </c>
      <c r="K7" s="120">
        <f t="shared" ref="K7:K26" si="1">H7+J7</f>
        <v>0</v>
      </c>
    </row>
    <row r="8" spans="1:11" s="28" customFormat="1" ht="24.75" customHeight="1" x14ac:dyDescent="0.2">
      <c r="A8" s="60">
        <v>2</v>
      </c>
      <c r="B8" s="126"/>
      <c r="C8" s="123" t="s">
        <v>82</v>
      </c>
      <c r="D8" s="123" t="s">
        <v>31</v>
      </c>
      <c r="E8" s="124" t="s">
        <v>44</v>
      </c>
      <c r="F8" s="121">
        <v>200</v>
      </c>
      <c r="G8" s="122" t="s">
        <v>45</v>
      </c>
      <c r="H8" s="119">
        <f t="shared" ref="H8:H26" si="2">F8*B8</f>
        <v>0</v>
      </c>
      <c r="I8" s="120">
        <v>0.23</v>
      </c>
      <c r="J8" s="120">
        <f t="shared" si="0"/>
        <v>0</v>
      </c>
      <c r="K8" s="120">
        <f t="shared" si="1"/>
        <v>0</v>
      </c>
    </row>
    <row r="9" spans="1:11" ht="24.75" customHeight="1" x14ac:dyDescent="0.2">
      <c r="A9" s="60">
        <v>3</v>
      </c>
      <c r="B9" s="126"/>
      <c r="C9" s="123" t="s">
        <v>80</v>
      </c>
      <c r="D9" s="123" t="s">
        <v>33</v>
      </c>
      <c r="E9" s="124" t="s">
        <v>44</v>
      </c>
      <c r="F9" s="121">
        <v>1000</v>
      </c>
      <c r="G9" s="122" t="s">
        <v>45</v>
      </c>
      <c r="H9" s="119">
        <f t="shared" si="2"/>
        <v>0</v>
      </c>
      <c r="I9" s="120">
        <v>0.23</v>
      </c>
      <c r="J9" s="120">
        <f t="shared" si="0"/>
        <v>0</v>
      </c>
      <c r="K9" s="120">
        <f t="shared" si="1"/>
        <v>0</v>
      </c>
    </row>
    <row r="10" spans="1:11" ht="24.75" customHeight="1" x14ac:dyDescent="0.2">
      <c r="A10" s="60">
        <v>4</v>
      </c>
      <c r="B10" s="126"/>
      <c r="C10" s="123" t="s">
        <v>80</v>
      </c>
      <c r="D10" s="123" t="s">
        <v>33</v>
      </c>
      <c r="E10" s="124" t="s">
        <v>44</v>
      </c>
      <c r="F10" s="121">
        <v>200</v>
      </c>
      <c r="G10" s="122" t="s">
        <v>45</v>
      </c>
      <c r="H10" s="119">
        <f t="shared" si="2"/>
        <v>0</v>
      </c>
      <c r="I10" s="120">
        <v>0.23</v>
      </c>
      <c r="J10" s="120">
        <f t="shared" si="0"/>
        <v>0</v>
      </c>
      <c r="K10" s="120">
        <f t="shared" si="1"/>
        <v>0</v>
      </c>
    </row>
    <row r="11" spans="1:11" s="27" customFormat="1" ht="24.75" customHeight="1" x14ac:dyDescent="0.2">
      <c r="A11" s="60">
        <v>5</v>
      </c>
      <c r="B11" s="126"/>
      <c r="C11" s="123" t="s">
        <v>92</v>
      </c>
      <c r="D11" s="123" t="s">
        <v>35</v>
      </c>
      <c r="E11" s="124" t="s">
        <v>46</v>
      </c>
      <c r="F11" s="121">
        <v>200</v>
      </c>
      <c r="G11" s="122" t="s">
        <v>45</v>
      </c>
      <c r="H11" s="119">
        <f t="shared" si="2"/>
        <v>0</v>
      </c>
      <c r="I11" s="120">
        <v>0.23</v>
      </c>
      <c r="J11" s="120">
        <f t="shared" si="0"/>
        <v>0</v>
      </c>
      <c r="K11" s="120">
        <f t="shared" si="1"/>
        <v>0</v>
      </c>
    </row>
    <row r="12" spans="1:11" s="27" customFormat="1" ht="24.75" customHeight="1" x14ac:dyDescent="0.2">
      <c r="A12" s="60">
        <v>6</v>
      </c>
      <c r="B12" s="126"/>
      <c r="C12" s="123" t="s">
        <v>92</v>
      </c>
      <c r="D12" s="123"/>
      <c r="E12" s="124" t="s">
        <v>46</v>
      </c>
      <c r="F12" s="121">
        <v>200</v>
      </c>
      <c r="G12" s="122" t="s">
        <v>45</v>
      </c>
      <c r="H12" s="119">
        <f t="shared" si="2"/>
        <v>0</v>
      </c>
      <c r="I12" s="120">
        <v>0.23</v>
      </c>
      <c r="J12" s="120">
        <f t="shared" ref="J12:J17" si="3">H12*I12</f>
        <v>0</v>
      </c>
      <c r="K12" s="120">
        <f t="shared" ref="K12:K17" si="4">H12+J12</f>
        <v>0</v>
      </c>
    </row>
    <row r="13" spans="1:11" s="27" customFormat="1" ht="24.75" customHeight="1" x14ac:dyDescent="0.2">
      <c r="A13" s="60">
        <v>7</v>
      </c>
      <c r="B13" s="126"/>
      <c r="C13" s="123" t="s">
        <v>79</v>
      </c>
      <c r="D13" s="123"/>
      <c r="E13" s="124" t="s">
        <v>37</v>
      </c>
      <c r="F13" s="121">
        <v>200</v>
      </c>
      <c r="G13" s="122" t="s">
        <v>47</v>
      </c>
      <c r="H13" s="119">
        <f t="shared" si="2"/>
        <v>0</v>
      </c>
      <c r="I13" s="120">
        <v>0.23</v>
      </c>
      <c r="J13" s="120">
        <f t="shared" si="3"/>
        <v>0</v>
      </c>
      <c r="K13" s="120">
        <f t="shared" si="4"/>
        <v>0</v>
      </c>
    </row>
    <row r="14" spans="1:11" s="27" customFormat="1" ht="24.75" customHeight="1" x14ac:dyDescent="0.2">
      <c r="A14" s="60">
        <v>8</v>
      </c>
      <c r="B14" s="126"/>
      <c r="C14" s="123" t="s">
        <v>82</v>
      </c>
      <c r="D14" s="123"/>
      <c r="E14" s="124" t="s">
        <v>37</v>
      </c>
      <c r="F14" s="121">
        <v>200</v>
      </c>
      <c r="G14" s="122" t="s">
        <v>48</v>
      </c>
      <c r="H14" s="119">
        <f t="shared" si="2"/>
        <v>0</v>
      </c>
      <c r="I14" s="120">
        <v>0.23</v>
      </c>
      <c r="J14" s="120">
        <f t="shared" si="3"/>
        <v>0</v>
      </c>
      <c r="K14" s="120">
        <f t="shared" si="4"/>
        <v>0</v>
      </c>
    </row>
    <row r="15" spans="1:11" s="27" customFormat="1" ht="24.75" customHeight="1" x14ac:dyDescent="0.2">
      <c r="A15" s="60">
        <v>9</v>
      </c>
      <c r="B15" s="126"/>
      <c r="C15" s="123" t="s">
        <v>83</v>
      </c>
      <c r="D15" s="123"/>
      <c r="E15" s="124" t="s">
        <v>37</v>
      </c>
      <c r="F15" s="121">
        <v>200</v>
      </c>
      <c r="G15" s="122" t="s">
        <v>49</v>
      </c>
      <c r="H15" s="119">
        <f t="shared" si="2"/>
        <v>0</v>
      </c>
      <c r="I15" s="120">
        <v>0.23</v>
      </c>
      <c r="J15" s="120">
        <f t="shared" si="3"/>
        <v>0</v>
      </c>
      <c r="K15" s="120">
        <f t="shared" si="4"/>
        <v>0</v>
      </c>
    </row>
    <row r="16" spans="1:11" s="27" customFormat="1" ht="24.75" customHeight="1" x14ac:dyDescent="0.2">
      <c r="A16" s="60">
        <v>10</v>
      </c>
      <c r="B16" s="126"/>
      <c r="C16" s="123" t="s">
        <v>84</v>
      </c>
      <c r="D16" s="123"/>
      <c r="E16" s="124" t="s">
        <v>37</v>
      </c>
      <c r="F16" s="121">
        <v>200</v>
      </c>
      <c r="G16" s="122" t="s">
        <v>50</v>
      </c>
      <c r="H16" s="119">
        <f t="shared" si="2"/>
        <v>0</v>
      </c>
      <c r="I16" s="120">
        <v>0.23</v>
      </c>
      <c r="J16" s="120">
        <f t="shared" si="3"/>
        <v>0</v>
      </c>
      <c r="K16" s="120">
        <f t="shared" si="4"/>
        <v>0</v>
      </c>
    </row>
    <row r="17" spans="1:11" s="27" customFormat="1" ht="24.75" customHeight="1" x14ac:dyDescent="0.2">
      <c r="A17" s="60">
        <v>11</v>
      </c>
      <c r="B17" s="126"/>
      <c r="C17" s="123" t="s">
        <v>81</v>
      </c>
      <c r="D17" s="123"/>
      <c r="E17" s="124" t="s">
        <v>37</v>
      </c>
      <c r="F17" s="121">
        <v>400</v>
      </c>
      <c r="G17" s="122" t="s">
        <v>48</v>
      </c>
      <c r="H17" s="119">
        <f t="shared" si="2"/>
        <v>0</v>
      </c>
      <c r="I17" s="120">
        <v>0.23</v>
      </c>
      <c r="J17" s="120">
        <f t="shared" si="3"/>
        <v>0</v>
      </c>
      <c r="K17" s="120">
        <f t="shared" si="4"/>
        <v>0</v>
      </c>
    </row>
    <row r="18" spans="1:11" s="27" customFormat="1" ht="24.75" customHeight="1" x14ac:dyDescent="0.2">
      <c r="A18" s="60">
        <v>12</v>
      </c>
      <c r="B18" s="126"/>
      <c r="C18" s="123" t="s">
        <v>93</v>
      </c>
      <c r="D18" s="123" t="s">
        <v>35</v>
      </c>
      <c r="E18" s="124" t="s">
        <v>37</v>
      </c>
      <c r="F18" s="121">
        <v>400</v>
      </c>
      <c r="G18" s="122" t="s">
        <v>47</v>
      </c>
      <c r="H18" s="119">
        <f t="shared" si="2"/>
        <v>0</v>
      </c>
      <c r="I18" s="120">
        <v>0.23</v>
      </c>
      <c r="J18" s="120">
        <f t="shared" si="0"/>
        <v>0</v>
      </c>
      <c r="K18" s="120">
        <f t="shared" si="1"/>
        <v>0</v>
      </c>
    </row>
    <row r="19" spans="1:11" s="27" customFormat="1" ht="24.75" customHeight="1" x14ac:dyDescent="0.2">
      <c r="A19" s="60">
        <v>13</v>
      </c>
      <c r="B19" s="126"/>
      <c r="C19" s="123" t="s">
        <v>82</v>
      </c>
      <c r="D19" s="123"/>
      <c r="E19" s="124" t="s">
        <v>37</v>
      </c>
      <c r="F19" s="121">
        <v>400</v>
      </c>
      <c r="G19" s="122" t="s">
        <v>49</v>
      </c>
      <c r="H19" s="119">
        <f t="shared" si="2"/>
        <v>0</v>
      </c>
      <c r="I19" s="120">
        <v>0.23</v>
      </c>
      <c r="J19" s="120">
        <f t="shared" si="0"/>
        <v>0</v>
      </c>
      <c r="K19" s="120">
        <f t="shared" si="1"/>
        <v>0</v>
      </c>
    </row>
    <row r="20" spans="1:11" s="27" customFormat="1" ht="24.75" customHeight="1" x14ac:dyDescent="0.2">
      <c r="A20" s="60">
        <v>14</v>
      </c>
      <c r="B20" s="126"/>
      <c r="C20" s="123" t="s">
        <v>79</v>
      </c>
      <c r="D20" s="123"/>
      <c r="E20" s="124" t="s">
        <v>37</v>
      </c>
      <c r="F20" s="121">
        <v>400</v>
      </c>
      <c r="G20" s="122" t="s">
        <v>50</v>
      </c>
      <c r="H20" s="119">
        <f t="shared" si="2"/>
        <v>0</v>
      </c>
      <c r="I20" s="120">
        <v>0.23</v>
      </c>
      <c r="J20" s="120">
        <f t="shared" si="0"/>
        <v>0</v>
      </c>
      <c r="K20" s="120">
        <f t="shared" si="1"/>
        <v>0</v>
      </c>
    </row>
    <row r="21" spans="1:11" s="27" customFormat="1" ht="24.75" customHeight="1" x14ac:dyDescent="0.2">
      <c r="A21" s="60">
        <v>15</v>
      </c>
      <c r="B21" s="126"/>
      <c r="C21" s="123" t="s">
        <v>83</v>
      </c>
      <c r="D21" s="123"/>
      <c r="E21" s="124" t="s">
        <v>51</v>
      </c>
      <c r="F21" s="121">
        <v>200</v>
      </c>
      <c r="G21" s="122" t="s">
        <v>52</v>
      </c>
      <c r="H21" s="119">
        <f t="shared" si="2"/>
        <v>0</v>
      </c>
      <c r="I21" s="120">
        <v>0.23</v>
      </c>
      <c r="J21" s="120">
        <f t="shared" si="0"/>
        <v>0</v>
      </c>
      <c r="K21" s="120">
        <f t="shared" si="1"/>
        <v>0</v>
      </c>
    </row>
    <row r="22" spans="1:11" s="27" customFormat="1" ht="24.75" customHeight="1" x14ac:dyDescent="0.2">
      <c r="A22" s="60">
        <v>16</v>
      </c>
      <c r="B22" s="126"/>
      <c r="C22" s="123" t="s">
        <v>84</v>
      </c>
      <c r="D22" s="123"/>
      <c r="E22" s="124" t="s">
        <v>51</v>
      </c>
      <c r="F22" s="121">
        <v>400</v>
      </c>
      <c r="G22" s="122" t="s">
        <v>52</v>
      </c>
      <c r="H22" s="119">
        <f t="shared" si="2"/>
        <v>0</v>
      </c>
      <c r="I22" s="120">
        <v>0.23</v>
      </c>
      <c r="J22" s="120">
        <f t="shared" si="0"/>
        <v>0</v>
      </c>
      <c r="K22" s="120">
        <f t="shared" si="1"/>
        <v>0</v>
      </c>
    </row>
    <row r="23" spans="1:11" s="27" customFormat="1" ht="24.75" customHeight="1" x14ac:dyDescent="0.2">
      <c r="A23" s="60">
        <v>17</v>
      </c>
      <c r="B23" s="126"/>
      <c r="C23" s="123" t="s">
        <v>81</v>
      </c>
      <c r="D23" s="123"/>
      <c r="E23" s="124" t="s">
        <v>51</v>
      </c>
      <c r="F23" s="121">
        <v>200</v>
      </c>
      <c r="G23" s="122" t="s">
        <v>53</v>
      </c>
      <c r="H23" s="119">
        <f t="shared" si="2"/>
        <v>0</v>
      </c>
      <c r="I23" s="120">
        <v>0.23</v>
      </c>
      <c r="J23" s="120">
        <f t="shared" si="0"/>
        <v>0</v>
      </c>
      <c r="K23" s="120">
        <f t="shared" si="1"/>
        <v>0</v>
      </c>
    </row>
    <row r="24" spans="1:11" s="27" customFormat="1" ht="24.75" customHeight="1" x14ac:dyDescent="0.2">
      <c r="A24" s="60">
        <v>18</v>
      </c>
      <c r="B24" s="126"/>
      <c r="C24" s="123" t="s">
        <v>93</v>
      </c>
      <c r="D24" s="123"/>
      <c r="E24" s="124" t="s">
        <v>51</v>
      </c>
      <c r="F24" s="121">
        <v>400</v>
      </c>
      <c r="G24" s="122" t="s">
        <v>53</v>
      </c>
      <c r="H24" s="119">
        <f t="shared" si="2"/>
        <v>0</v>
      </c>
      <c r="I24" s="120">
        <v>0.23</v>
      </c>
      <c r="J24" s="120">
        <f t="shared" si="0"/>
        <v>0</v>
      </c>
      <c r="K24" s="120">
        <f t="shared" si="1"/>
        <v>0</v>
      </c>
    </row>
    <row r="25" spans="1:11" s="27" customFormat="1" ht="48" customHeight="1" x14ac:dyDescent="0.2">
      <c r="A25" s="60">
        <v>19</v>
      </c>
      <c r="B25" s="126"/>
      <c r="C25" s="123" t="s">
        <v>94</v>
      </c>
      <c r="D25" s="123" t="s">
        <v>17</v>
      </c>
      <c r="E25" s="125" t="s">
        <v>54</v>
      </c>
      <c r="F25" s="125">
        <f>40*100</f>
        <v>4000</v>
      </c>
      <c r="G25" s="148" t="s">
        <v>121</v>
      </c>
      <c r="H25" s="119">
        <f t="shared" si="2"/>
        <v>0</v>
      </c>
      <c r="I25" s="120">
        <v>0.23</v>
      </c>
      <c r="J25" s="120">
        <f t="shared" si="0"/>
        <v>0</v>
      </c>
      <c r="K25" s="120">
        <f t="shared" si="1"/>
        <v>0</v>
      </c>
    </row>
    <row r="26" spans="1:11" s="27" customFormat="1" ht="48" customHeight="1" x14ac:dyDescent="0.2">
      <c r="A26" s="60">
        <v>20</v>
      </c>
      <c r="B26" s="126"/>
      <c r="C26" s="123" t="s">
        <v>94</v>
      </c>
      <c r="D26" s="123" t="s">
        <v>17</v>
      </c>
      <c r="E26" s="123" t="s">
        <v>54</v>
      </c>
      <c r="F26" s="123">
        <f>6*100</f>
        <v>600</v>
      </c>
      <c r="G26" s="149" t="s">
        <v>122</v>
      </c>
      <c r="H26" s="119">
        <f t="shared" si="2"/>
        <v>0</v>
      </c>
      <c r="I26" s="120">
        <v>0.23</v>
      </c>
      <c r="J26" s="120">
        <f t="shared" si="0"/>
        <v>0</v>
      </c>
      <c r="K26" s="120">
        <f t="shared" si="1"/>
        <v>0</v>
      </c>
    </row>
    <row r="27" spans="1:11" ht="20.25" x14ac:dyDescent="0.3">
      <c r="G27" s="67" t="s">
        <v>97</v>
      </c>
      <c r="H27" s="104">
        <f>SUM(H7:H26)</f>
        <v>0</v>
      </c>
      <c r="I27" s="127"/>
      <c r="J27" s="104">
        <f>SUM(J7:J26)</f>
        <v>0</v>
      </c>
      <c r="K27" s="104">
        <f>SUM(K7:K26)</f>
        <v>0</v>
      </c>
    </row>
  </sheetData>
  <sheetProtection algorithmName="SHA-512" hashValue="vG/fFqIwZa1BUrUM2FOHEjWnPt/pUgGiBcN6+NdFMkb72s7FnZM5gegouLfumXotgV5ujI5eMSKvfBnmvtRpxA==" saltValue="igH5ZlX6H/gR2Bgu/KIgMg==" spinCount="100000" sheet="1" objects="1" scenarios="1"/>
  <mergeCells count="2">
    <mergeCell ref="B4:F4"/>
    <mergeCell ref="G5:I5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14"/>
  <sheetViews>
    <sheetView workbookViewId="0">
      <selection activeCell="D11" sqref="D11"/>
    </sheetView>
  </sheetViews>
  <sheetFormatPr defaultRowHeight="12.75" x14ac:dyDescent="0.2"/>
  <cols>
    <col min="3" max="3" width="14" bestFit="1" customWidth="1"/>
  </cols>
  <sheetData>
    <row r="9" spans="3:9" x14ac:dyDescent="0.2">
      <c r="C9" t="s">
        <v>18</v>
      </c>
      <c r="D9" s="3">
        <f>IV.Plakaty!G26</f>
        <v>0</v>
      </c>
      <c r="E9" s="3">
        <f>IV.Plakaty!H26</f>
        <v>0</v>
      </c>
      <c r="F9" s="3">
        <f>IV.Plakaty!I26</f>
        <v>0</v>
      </c>
      <c r="G9" s="3">
        <f>IV.Plakaty!J26</f>
        <v>0</v>
      </c>
      <c r="H9" s="3"/>
      <c r="I9" s="3"/>
    </row>
    <row r="10" spans="3:9" x14ac:dyDescent="0.2">
      <c r="C10" t="s">
        <v>19</v>
      </c>
      <c r="D10" s="3">
        <f>III.Zaproszenia!G25</f>
        <v>0</v>
      </c>
      <c r="E10" s="3">
        <f>III.Zaproszenia!H25</f>
        <v>0</v>
      </c>
      <c r="F10" s="3">
        <f>III.Zaproszenia!I25</f>
        <v>0</v>
      </c>
      <c r="G10" s="3">
        <f>III.Zaproszenia!J25</f>
        <v>0</v>
      </c>
      <c r="H10" s="3"/>
      <c r="I10" s="3"/>
    </row>
    <row r="11" spans="3:9" x14ac:dyDescent="0.2">
      <c r="C11" t="s">
        <v>20</v>
      </c>
      <c r="D11" s="3">
        <f>'II.Broszura bez ISBN'!I17</f>
        <v>0</v>
      </c>
      <c r="E11" s="3">
        <f>'II.Broszura bez ISBN'!J17</f>
        <v>0</v>
      </c>
      <c r="F11" s="3">
        <f>'II.Broszura bez ISBN'!K17</f>
        <v>0</v>
      </c>
      <c r="G11" s="3">
        <f>'II.Broszura bez ISBN'!L17</f>
        <v>0</v>
      </c>
      <c r="H11" s="3"/>
      <c r="I11" s="3"/>
    </row>
    <row r="12" spans="3:9" x14ac:dyDescent="0.2">
      <c r="C12" t="s">
        <v>21</v>
      </c>
      <c r="D12" s="3">
        <f>'I.Broszura z ISBN'!J11</f>
        <v>0</v>
      </c>
      <c r="E12" s="3">
        <f>'I.Broszura z ISBN'!K11</f>
        <v>0</v>
      </c>
      <c r="F12" s="3">
        <f>'I.Broszura z ISBN'!L11</f>
        <v>0</v>
      </c>
      <c r="G12" s="3">
        <f>'I.Broszura z ISBN'!M11</f>
        <v>0</v>
      </c>
      <c r="H12" s="3"/>
      <c r="I12" s="3"/>
    </row>
    <row r="13" spans="3:9" x14ac:dyDescent="0.2">
      <c r="C13" t="s">
        <v>22</v>
      </c>
      <c r="D13" s="3">
        <f>'V.Inne druki'!H27</f>
        <v>0</v>
      </c>
      <c r="E13" s="3">
        <f>'V.Inne druki'!I27</f>
        <v>0</v>
      </c>
      <c r="F13" s="3">
        <f>'V.Inne druki'!J27</f>
        <v>0</v>
      </c>
      <c r="G13" s="3">
        <f>'V.Inne druki'!K27</f>
        <v>0</v>
      </c>
      <c r="H13" s="3"/>
      <c r="I13" s="3"/>
    </row>
    <row r="14" spans="3:9" x14ac:dyDescent="0.2">
      <c r="D14" s="3">
        <f>SUM(D9:D13)</f>
        <v>0</v>
      </c>
      <c r="E14" s="3">
        <f>SUM(E9:E13)</f>
        <v>0</v>
      </c>
      <c r="F14" s="3">
        <f>SUM(F9:F13)</f>
        <v>0</v>
      </c>
      <c r="G14" s="3">
        <f>SUM(G9:G13)</f>
        <v>0</v>
      </c>
      <c r="H14" s="3"/>
      <c r="I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Podsumowanie</vt:lpstr>
      <vt:lpstr>I.Broszura z ISBN</vt:lpstr>
      <vt:lpstr>II.Broszura bez ISBN</vt:lpstr>
      <vt:lpstr>III.Zaproszenia</vt:lpstr>
      <vt:lpstr>IV.Plakaty</vt:lpstr>
      <vt:lpstr>V.Inne druki</vt:lpstr>
      <vt:lpstr>RAZEM</vt:lpstr>
      <vt:lpstr>'I.Broszura z ISBN'!Obszar_wydruku</vt:lpstr>
      <vt:lpstr>'II.Broszura bez ISBN'!Obszar_wydruku</vt:lpstr>
      <vt:lpstr>III.Zaproszenia!Obszar_wydruku</vt:lpstr>
      <vt:lpstr>IV.Plakaty!Obszar_wydruku</vt:lpstr>
      <vt:lpstr>Podsumowanie!Obszar_wydruku</vt:lpstr>
      <vt:lpstr>'V.Inne druki'!Obszar_wydruku</vt:lpstr>
    </vt:vector>
  </TitlesOfParts>
  <Company>WODR Gdańsk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XP Prof</dc:creator>
  <cp:lastModifiedBy>Iwona Nody</cp:lastModifiedBy>
  <cp:lastPrinted>2020-02-07T09:04:56Z</cp:lastPrinted>
  <dcterms:created xsi:type="dcterms:W3CDTF">2012-03-12T09:30:07Z</dcterms:created>
  <dcterms:modified xsi:type="dcterms:W3CDTF">2020-02-07T09:07:19Z</dcterms:modified>
</cp:coreProperties>
</file>