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ubezpieczenia PODR\"/>
    </mc:Choice>
  </mc:AlternateContent>
  <bookViews>
    <workbookView xWindow="0" yWindow="0" windowWidth="24000" windowHeight="9528"/>
  </bookViews>
  <sheets>
    <sheet name="BUDYNKI I BUDOWLE 2015" sheetId="40" r:id="rId1"/>
  </sheets>
  <definedNames>
    <definedName name="_xlnm.Print_Area" localSheetId="0">'BUDYNKI I BUDOWLE 2015'!$A$2:$M$39</definedName>
  </definedNames>
  <calcPr calcId="162913"/>
</workbook>
</file>

<file path=xl/calcChain.xml><?xml version="1.0" encoding="utf-8"?>
<calcChain xmlns="http://schemas.openxmlformats.org/spreadsheetml/2006/main">
  <c r="G39" i="40" l="1"/>
  <c r="G3" i="40"/>
  <c r="H3" i="40"/>
  <c r="F29" i="40" l="1"/>
  <c r="F39" i="40" s="1"/>
  <c r="D39" i="40" s="1"/>
  <c r="D43" i="40" s="1"/>
  <c r="F3" i="40" l="1"/>
  <c r="D3" i="40" s="1"/>
</calcChain>
</file>

<file path=xl/sharedStrings.xml><?xml version="1.0" encoding="utf-8"?>
<sst xmlns="http://schemas.openxmlformats.org/spreadsheetml/2006/main" count="241" uniqueCount="109">
  <si>
    <t>otrzymany z UMWP - 31.12.2014</t>
  </si>
  <si>
    <t>BUDYNKI I BUDOWLE</t>
  </si>
  <si>
    <t>1/8</t>
  </si>
  <si>
    <t>KB</t>
  </si>
  <si>
    <t>WO - WYCENA</t>
  </si>
  <si>
    <t>WO</t>
  </si>
  <si>
    <t>NR EWIDEN.</t>
  </si>
  <si>
    <t>Grupa KŚT</t>
  </si>
  <si>
    <t>Budynek Regionu Człuchów</t>
  </si>
  <si>
    <t>Magazyn Obora</t>
  </si>
  <si>
    <t>Budynek Biurowy</t>
  </si>
  <si>
    <t>Budynek Biurowy - łącznik</t>
  </si>
  <si>
    <t>Budynek Biurowy ART.</t>
  </si>
  <si>
    <t>Budynek godpodarczy - stodoła</t>
  </si>
  <si>
    <t>Budynek gospodarczy - stodoła</t>
  </si>
  <si>
    <t>Budynek gospodarczy - kotłownia, magazyn paliw i garaż</t>
  </si>
  <si>
    <t>Wiata wystawowa w Starym Polu</t>
  </si>
  <si>
    <t>Wiata wystawowa w Starym Polu - wystawa ptaków</t>
  </si>
  <si>
    <t>Budynek rozdzielni elektrycznej</t>
  </si>
  <si>
    <t>Budynek administracyjno - biurowy w Lubaniu</t>
  </si>
  <si>
    <t>1/7</t>
  </si>
  <si>
    <t>Budynek Pasieka w Lubaniu</t>
  </si>
  <si>
    <t>1/6</t>
  </si>
  <si>
    <t>Garaże w Lubaniu</t>
  </si>
  <si>
    <t>Scena w Lubaniu</t>
  </si>
  <si>
    <t>1/10/107</t>
  </si>
  <si>
    <t>Stodoła Doświadczalna w Lubaniu</t>
  </si>
  <si>
    <t>1/5</t>
  </si>
  <si>
    <t>1/10/108</t>
  </si>
  <si>
    <t>01-01-1991</t>
  </si>
  <si>
    <t>01-11-2004</t>
  </si>
  <si>
    <t>31-05-2001</t>
  </si>
  <si>
    <t>01-01-2004</t>
  </si>
  <si>
    <t>LOKALIZACJA</t>
  </si>
  <si>
    <t>DATA ZAKUPU</t>
  </si>
  <si>
    <t>NAZWA ŚRODKA TRWAŁEGO</t>
  </si>
  <si>
    <t>NR</t>
  </si>
  <si>
    <t>1/9/108</t>
  </si>
  <si>
    <t>001/51</t>
  </si>
  <si>
    <t xml:space="preserve">Budynek  hotelowy zajazd </t>
  </si>
  <si>
    <t xml:space="preserve">Budynek gospodarczy garaże x 2 </t>
  </si>
  <si>
    <t>Budynek gospodarczy - ogrod.</t>
  </si>
  <si>
    <t>Rzeźba</t>
  </si>
  <si>
    <t>Hala wegetacyjna</t>
  </si>
  <si>
    <t>GRUPA I</t>
  </si>
  <si>
    <t>KLASYFIKACJA RYZYKA</t>
  </si>
  <si>
    <t>GRUPA II</t>
  </si>
  <si>
    <t>KLASYFIKACJA MIENIA</t>
  </si>
  <si>
    <t>MIENIE ALL RISKS</t>
  </si>
  <si>
    <t>Wiata wystawowa w Lubaniu 1</t>
  </si>
  <si>
    <t>Wiata wystawowa w Lubaniu 2</t>
  </si>
  <si>
    <t>Wiata wystawowa w Lubaniu 3</t>
  </si>
  <si>
    <t>ZMIANY W MIENIU</t>
  </si>
  <si>
    <t>budynek b.internatu - dz. 217/50</t>
  </si>
  <si>
    <t>drewniany budynek gospodarczy magazynowy 25m2</t>
  </si>
  <si>
    <t>108/1/2014</t>
  </si>
  <si>
    <t>26-08-2014</t>
  </si>
  <si>
    <t>infrastruktura drewniana na ścieżce dydaktycznej</t>
  </si>
  <si>
    <t>ogrodzenie przy budynku pasieki</t>
  </si>
  <si>
    <t>ścieżka dydaktyczna przy budynku pasieki</t>
  </si>
  <si>
    <t>utwardzenie terenu pod biogazownię</t>
  </si>
  <si>
    <t>290/3/2014</t>
  </si>
  <si>
    <t>291/2/2014</t>
  </si>
  <si>
    <t>290/1/2014</t>
  </si>
  <si>
    <t>291/4/2014</t>
  </si>
  <si>
    <t>Kolumna1</t>
  </si>
  <si>
    <t>ST 127/1</t>
  </si>
  <si>
    <t>ST 121/1</t>
  </si>
  <si>
    <t>ST 138/1</t>
  </si>
  <si>
    <t>ST 128/1</t>
  </si>
  <si>
    <t>ST 137/1</t>
  </si>
  <si>
    <t>ST 114/1</t>
  </si>
  <si>
    <t>ST 45/2</t>
  </si>
  <si>
    <t>ST 10/2</t>
  </si>
  <si>
    <t>wartość budynku bez gruntu określona w akcie notarialnym, będzie ujęta jako wartość księgowa brutto</t>
  </si>
  <si>
    <t>82-220 Stare Pole, ul. Marynarki Wojennej 21</t>
  </si>
  <si>
    <t>77-300 Człuchów, ul. Osiedle Młodych 9</t>
  </si>
  <si>
    <t>adaptacja poddasza na salę wykładową, wartość WB i stara wycena</t>
  </si>
  <si>
    <t>wybudowano 2014 w raamach projektu</t>
  </si>
  <si>
    <t>lokal mieszkalny w bud.b.internatu - dz. 217/50</t>
  </si>
  <si>
    <t>122/1/2015</t>
  </si>
  <si>
    <t>zakupiono XI.2015, lokal mieszkalny do 30.06.2016r.</t>
  </si>
  <si>
    <t>razem</t>
  </si>
  <si>
    <t>zmiana wartości na 31.12.2017r. W wyniku modernizacji finansowanej ze środków MRiRW</t>
  </si>
  <si>
    <t>ST 49/2</t>
  </si>
  <si>
    <t>ST 122/1</t>
  </si>
  <si>
    <t>ST 123/1</t>
  </si>
  <si>
    <t>Kolumna2</t>
  </si>
  <si>
    <t>ST 117/1</t>
  </si>
  <si>
    <t xml:space="preserve">konstrukcja przeciwgradowa </t>
  </si>
  <si>
    <t>291/1/2016</t>
  </si>
  <si>
    <t>211/12/2017</t>
  </si>
  <si>
    <t>zmiana wartości w wyniku modernizacji finansowanej ze środków MRiRW</t>
  </si>
  <si>
    <t>przed: 806.190,24zł
na 31.12.2017 po modernizacji: 1.679.936,24zł  na 31.12.2018 po  II modernizacji: 2.704.403,24 zł</t>
  </si>
  <si>
    <t>budynek biurowy (b. szkoły) - dz. 217/76</t>
  </si>
  <si>
    <t>pompa ciepła</t>
  </si>
  <si>
    <t xml:space="preserve">83-422 Nowy Barkoczyn, Lubań, ul. Targowa 19 </t>
  </si>
  <si>
    <t>83-422 Nowy Barkoczyn, Lubań, ul. T. Maderskiego 10</t>
  </si>
  <si>
    <t>83-422 Nowy Barkoczyn, Lubań, działka nr 217/31</t>
  </si>
  <si>
    <t>83-422 Nowy Barkoczyn, Lubań, działka nr 217/70</t>
  </si>
  <si>
    <t>83-422 Nowy Barkoczyn, Lubań ul. T. Maderskiego 3</t>
  </si>
  <si>
    <t>83-422 Nowy Barkoczyn, Lubań ul. T. Maderskiego 4</t>
  </si>
  <si>
    <t>83-422 Nowy Barkoczyn, Lubań, działka nr 217/12</t>
  </si>
  <si>
    <t>83-422 Nowy Barkoczyn, Lubań, działka nr 217/48</t>
  </si>
  <si>
    <t>przed modernizacją: 792.951,49zł
po modernizacji na 31.12.2017: 980.241,38zł  modernizacja obejmowania 3 etapy (lata 2015-2017) budowy systemu ppoż wg zastrzeżeń straży pożarnej,</t>
  </si>
  <si>
    <t>Wykaz budynków i budowli 2018</t>
  </si>
  <si>
    <t>suma po odjęciu przekreśleń - stan na 31.12.2018</t>
  </si>
  <si>
    <t>Pomorski Ośrodek Doradztwa Rolniczego w Lubaniu</t>
  </si>
  <si>
    <t>Załącznik nr 10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</si>
</sst>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\ &quot;zł&quot;"/>
    <numFmt numFmtId="166" formatCode="#,##0.00;\-#,##0.00;&quot;-&quot;??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12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12"/>
      <name val="Calibri"/>
      <family val="2"/>
      <charset val="238"/>
    </font>
    <font>
      <b/>
      <sz val="14"/>
      <color indexed="30"/>
      <name val="Calibri"/>
      <family val="2"/>
      <charset val="238"/>
    </font>
    <font>
      <sz val="8"/>
      <name val="Arial"/>
      <family val="2"/>
      <charset val="238"/>
    </font>
    <font>
      <b/>
      <strike/>
      <sz val="9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103">
    <xf numFmtId="0" fontId="0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14" fontId="7" fillId="0" borderId="6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/>
    </xf>
    <xf numFmtId="1" fontId="7" fillId="0" borderId="6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12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165" fontId="13" fillId="0" borderId="6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164" fontId="16" fillId="0" borderId="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1" fontId="7" fillId="0" borderId="8" xfId="0" applyNumberFormat="1" applyFont="1" applyFill="1" applyBorder="1" applyAlignment="1" applyProtection="1">
      <alignment horizontal="center" vertical="center"/>
    </xf>
    <xf numFmtId="14" fontId="7" fillId="0" borderId="8" xfId="0" applyNumberFormat="1" applyFont="1" applyFill="1" applyBorder="1" applyAlignment="1" applyProtection="1">
      <alignment horizontal="left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12" fillId="0" borderId="8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1" fontId="7" fillId="0" borderId="13" xfId="0" applyNumberFormat="1" applyFont="1" applyFill="1" applyBorder="1" applyAlignment="1" applyProtection="1">
      <alignment horizontal="center" vertical="center"/>
    </xf>
    <xf numFmtId="14" fontId="7" fillId="0" borderId="13" xfId="0" applyNumberFormat="1" applyFont="1" applyFill="1" applyBorder="1" applyAlignment="1" applyProtection="1">
      <alignment horizontal="left" vertical="center"/>
    </xf>
    <xf numFmtId="165" fontId="2" fillId="0" borderId="13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4" fontId="21" fillId="2" borderId="0" xfId="0" applyNumberFormat="1" applyFont="1" applyFill="1" applyBorder="1" applyAlignment="1" applyProtection="1">
      <alignment horizontal="left" vertical="center"/>
    </xf>
    <xf numFmtId="165" fontId="21" fillId="2" borderId="0" xfId="0" applyNumberFormat="1" applyFont="1" applyFill="1" applyBorder="1" applyAlignment="1" applyProtection="1">
      <alignment horizontal="center" vertical="center"/>
    </xf>
    <xf numFmtId="164" fontId="21" fillId="2" borderId="0" xfId="0" applyNumberFormat="1" applyFont="1" applyFill="1" applyBorder="1" applyAlignment="1" applyProtection="1">
      <alignment horizontal="right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14" fontId="18" fillId="0" borderId="6" xfId="0" applyNumberFormat="1" applyFont="1" applyFill="1" applyBorder="1" applyAlignment="1" applyProtection="1">
      <alignment horizontal="left" vertical="center"/>
    </xf>
    <xf numFmtId="165" fontId="22" fillId="0" borderId="6" xfId="0" applyNumberFormat="1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right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6" xfId="1" applyNumberFormat="1" applyFont="1" applyFill="1" applyBorder="1" applyAlignment="1">
      <alignment horizontal="center" vertical="center"/>
    </xf>
    <xf numFmtId="14" fontId="18" fillId="0" borderId="6" xfId="1" applyNumberFormat="1" applyFont="1" applyFill="1" applyBorder="1" applyAlignment="1">
      <alignment vertical="center"/>
    </xf>
    <xf numFmtId="166" fontId="18" fillId="0" borderId="15" xfId="1" applyNumberFormat="1" applyFont="1" applyFill="1" applyBorder="1" applyAlignment="1">
      <alignment vertical="center"/>
    </xf>
    <xf numFmtId="164" fontId="18" fillId="0" borderId="16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right" vertical="center"/>
    </xf>
    <xf numFmtId="164" fontId="23" fillId="0" borderId="6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right" vertical="center"/>
    </xf>
    <xf numFmtId="164" fontId="7" fillId="0" borderId="17" xfId="0" applyNumberFormat="1" applyFont="1" applyFill="1" applyBorder="1" applyAlignment="1" applyProtection="1">
      <alignment horizontal="right" vertical="center"/>
    </xf>
    <xf numFmtId="164" fontId="4" fillId="3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14" fontId="7" fillId="4" borderId="6" xfId="0" applyNumberFormat="1" applyFont="1" applyFill="1" applyBorder="1" applyAlignment="1" applyProtection="1">
      <alignment horizontal="left" vertical="center"/>
    </xf>
    <xf numFmtId="165" fontId="2" fillId="4" borderId="6" xfId="0" applyNumberFormat="1" applyFont="1" applyFill="1" applyBorder="1" applyAlignment="1" applyProtection="1">
      <alignment horizontal="center" vertical="center"/>
    </xf>
    <xf numFmtId="14" fontId="12" fillId="4" borderId="6" xfId="0" applyNumberFormat="1" applyFont="1" applyFill="1" applyBorder="1" applyAlignment="1" applyProtection="1">
      <alignment horizontal="center" vertical="center"/>
    </xf>
    <xf numFmtId="164" fontId="6" fillId="4" borderId="6" xfId="0" applyNumberFormat="1" applyFont="1" applyFill="1" applyBorder="1" applyAlignment="1" applyProtection="1">
      <alignment horizontal="right" vertical="center"/>
    </xf>
    <xf numFmtId="164" fontId="18" fillId="4" borderId="6" xfId="0" applyNumberFormat="1" applyFont="1" applyFill="1" applyBorder="1" applyAlignment="1" applyProtection="1">
      <alignment horizontal="right" vertical="center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23" fillId="4" borderId="6" xfId="0" applyNumberFormat="1" applyFont="1" applyFill="1" applyBorder="1" applyAlignment="1" applyProtection="1">
      <alignment horizontal="center" vertical="center"/>
    </xf>
    <xf numFmtId="164" fontId="23" fillId="4" borderId="11" xfId="0" applyNumberFormat="1" applyFont="1" applyFill="1" applyBorder="1" applyAlignment="1" applyProtection="1">
      <alignment horizontal="center" vertical="center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outline val="0"/>
        <shadow val="0"/>
        <u val="none"/>
        <sz val="9"/>
        <name val="Calibri"/>
        <scheme val="none"/>
      </font>
      <alignment horizontal="center" vertical="center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outline val="0"/>
        <shadow val="0"/>
        <u val="none"/>
        <sz val="9"/>
        <name val="Calibri"/>
        <scheme val="none"/>
      </font>
      <alignment horizontal="center" vertical="center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0\ _z_ł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64" formatCode="#,##0.00\ _z_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,##0.00\ _z_ł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4" formatCode="#,##0.00\ _z_ł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4" formatCode="#,##0.00\ _z_ł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5" formatCode="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5" formatCode="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1" hidden="0"/>
    </dxf>
    <dxf>
      <alignment horizontal="center" vertical="center" indent="0" justifyLastLine="0" shrinkToFit="0" readingOrder="0"/>
    </dxf>
    <dxf>
      <font>
        <outline val="0"/>
        <shadow val="0"/>
        <u val="none"/>
        <sz val="9"/>
        <name val="Calibri"/>
        <scheme val="none"/>
      </font>
      <alignment horizontal="center" vertical="center" indent="0" justifyLastLine="0" shrinkToFit="0" readingOrder="0"/>
    </dxf>
    <dxf>
      <font>
        <outline val="0"/>
        <shadow val="0"/>
        <u val="none"/>
        <sz val="9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a17" displayName="Tabela17" ref="A4:N39" totalsRowCount="1" headerRowDxfId="30" dataDxfId="29" totalsRowDxfId="28">
  <autoFilter ref="A4:N38">
    <filterColumn colId="9">
      <filters>
        <filter val="BUDYNKI I BUDOWLE"/>
      </filters>
    </filterColumn>
    <filterColumn colId="10">
      <filters blank="1">
        <filter val="NOWY ZAKUP 2012"/>
        <filter val="NOWY ZAKUP 2013"/>
      </filters>
    </filterColumn>
  </autoFilter>
  <tableColumns count="14">
    <tableColumn id="1" name="NR" dataDxfId="27" totalsRowDxfId="26"/>
    <tableColumn id="2" name="Grupa KŚT" dataDxfId="25" totalsRowDxfId="24"/>
    <tableColumn id="3" name="NAZWA ŚRODKA TRWAŁEGO" totalsRowLabel="suma po odjęciu przekreśleń - stan na 31.12.2018" dataDxfId="23" totalsRowDxfId="22"/>
    <tableColumn id="4" name="NR EWIDEN." totalsRowFunction="custom" dataDxfId="21" totalsRowDxfId="20">
      <totalsRowFormula>Tabela17[[#Totals],[KB]]+Tabela17[[#Totals],[WO - WYCENA]]</totalsRowFormula>
    </tableColumn>
    <tableColumn id="5" name="DATA ZAKUPU" dataDxfId="19" totalsRowDxfId="18"/>
    <tableColumn id="6" name="KB" totalsRowFunction="custom" dataDxfId="17" totalsRowDxfId="16">
      <totalsRowFormula>SUM(F5:F38)</totalsRowFormula>
    </tableColumn>
    <tableColumn id="7" name="WO - WYCENA" totalsRowFunction="custom" dataDxfId="15" totalsRowDxfId="14">
      <totalsRowFormula>SUM(G5:G38)</totalsRowFormula>
    </tableColumn>
    <tableColumn id="8" name="WO" dataDxfId="13" totalsRowDxfId="12"/>
    <tableColumn id="9" name="LOKALIZACJA" dataDxfId="11" totalsRowDxfId="10"/>
    <tableColumn id="10" name="KLASYFIKACJA MIENIA" dataDxfId="9" totalsRowDxfId="8"/>
    <tableColumn id="12" name="ZMIANY W MIENIU" dataDxfId="7" totalsRowDxfId="6"/>
    <tableColumn id="11" name="KLASYFIKACJA RYZYKA" dataDxfId="5" totalsRowDxfId="4"/>
    <tableColumn id="13" name="Kolumna1" dataDxfId="3" totalsRowDxfId="2"/>
    <tableColumn id="14" name="Kolumna2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Normal="100" zoomScaleSheetLayoutView="100" workbookViewId="0">
      <selection activeCell="C6" sqref="C6"/>
    </sheetView>
  </sheetViews>
  <sheetFormatPr defaultColWidth="9" defaultRowHeight="12" x14ac:dyDescent="0.25"/>
  <cols>
    <col min="1" max="1" width="6" style="2" customWidth="1"/>
    <col min="2" max="2" width="11" style="2" customWidth="1"/>
    <col min="3" max="3" width="45" style="4" customWidth="1"/>
    <col min="4" max="4" width="15.33203125" style="10" customWidth="1"/>
    <col min="5" max="5" width="11.5546875" style="10" customWidth="1"/>
    <col min="6" max="6" width="15.6640625" style="9" customWidth="1"/>
    <col min="7" max="7" width="15.5546875" style="9" customWidth="1"/>
    <col min="8" max="8" width="13.109375" style="9" customWidth="1"/>
    <col min="9" max="9" width="16.44140625" style="5" customWidth="1"/>
    <col min="10" max="10" width="26.88671875" style="1" customWidth="1"/>
    <col min="11" max="11" width="15.109375" style="1" customWidth="1"/>
    <col min="12" max="12" width="23.6640625" style="1" customWidth="1"/>
    <col min="13" max="13" width="22.6640625" style="2" customWidth="1"/>
    <col min="14" max="14" width="36.33203125" style="2" customWidth="1"/>
    <col min="15" max="16384" width="9" style="2"/>
  </cols>
  <sheetData>
    <row r="1" spans="1:14" ht="12.6" thickBot="1" x14ac:dyDescent="0.3">
      <c r="A1" s="102" t="s">
        <v>108</v>
      </c>
      <c r="B1" s="102"/>
      <c r="C1" s="102"/>
    </row>
    <row r="2" spans="1:14" ht="18.600000000000001" thickBot="1" x14ac:dyDescent="0.3">
      <c r="A2" s="96" t="s">
        <v>107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4" ht="18.600000000000001" thickBot="1" x14ac:dyDescent="0.3">
      <c r="A3" s="99" t="s">
        <v>105</v>
      </c>
      <c r="B3" s="100"/>
      <c r="C3" s="101"/>
      <c r="D3" s="11">
        <f>SUM(F3:H3)</f>
        <v>25349407.450000003</v>
      </c>
      <c r="E3" s="6"/>
      <c r="F3" s="8">
        <f>SUM(F6:F36)</f>
        <v>12052213.450000003</v>
      </c>
      <c r="G3" s="82">
        <f>SUM(G5:G38)-G7</f>
        <v>13297194</v>
      </c>
      <c r="H3" s="82">
        <f>SUM(H5:H38)</f>
        <v>0</v>
      </c>
      <c r="I3" s="7"/>
      <c r="J3" s="7"/>
      <c r="K3" s="7"/>
      <c r="L3" s="6"/>
    </row>
    <row r="4" spans="1:14" ht="39" customHeight="1" thickBot="1" x14ac:dyDescent="0.3">
      <c r="A4" s="14" t="s">
        <v>36</v>
      </c>
      <c r="B4" s="15" t="s">
        <v>7</v>
      </c>
      <c r="C4" s="16" t="s">
        <v>35</v>
      </c>
      <c r="D4" s="17" t="s">
        <v>6</v>
      </c>
      <c r="E4" s="17" t="s">
        <v>34</v>
      </c>
      <c r="F4" s="18" t="s">
        <v>3</v>
      </c>
      <c r="G4" s="18" t="s">
        <v>4</v>
      </c>
      <c r="H4" s="18" t="s">
        <v>5</v>
      </c>
      <c r="I4" s="19" t="s">
        <v>33</v>
      </c>
      <c r="J4" s="20" t="s">
        <v>47</v>
      </c>
      <c r="K4" s="20" t="s">
        <v>52</v>
      </c>
      <c r="L4" s="20" t="s">
        <v>45</v>
      </c>
      <c r="M4" s="52" t="s">
        <v>65</v>
      </c>
      <c r="N4" s="52" t="s">
        <v>87</v>
      </c>
    </row>
    <row r="5" spans="1:14" ht="21" thickBot="1" x14ac:dyDescent="0.3">
      <c r="A5" s="33">
        <v>127</v>
      </c>
      <c r="B5" s="34" t="s">
        <v>44</v>
      </c>
      <c r="C5" s="35" t="s">
        <v>8</v>
      </c>
      <c r="D5" s="36" t="s">
        <v>38</v>
      </c>
      <c r="E5" s="37" t="s">
        <v>29</v>
      </c>
      <c r="F5" s="78"/>
      <c r="G5" s="38">
        <v>202945</v>
      </c>
      <c r="H5" s="38"/>
      <c r="I5" s="54" t="s">
        <v>76</v>
      </c>
      <c r="J5" s="39" t="s">
        <v>1</v>
      </c>
      <c r="K5" s="39"/>
      <c r="L5" s="40" t="s">
        <v>48</v>
      </c>
    </row>
    <row r="6" spans="1:14" ht="48" x14ac:dyDescent="0.25">
      <c r="A6" s="41">
        <v>7</v>
      </c>
      <c r="B6" s="21" t="s">
        <v>44</v>
      </c>
      <c r="C6" s="12" t="s">
        <v>19</v>
      </c>
      <c r="D6" s="22" t="s">
        <v>20</v>
      </c>
      <c r="E6" s="23" t="s">
        <v>29</v>
      </c>
      <c r="F6" s="75">
        <v>646112.72</v>
      </c>
      <c r="G6" s="24">
        <v>274913</v>
      </c>
      <c r="H6" s="24"/>
      <c r="I6" s="31" t="s">
        <v>96</v>
      </c>
      <c r="J6" s="13" t="s">
        <v>1</v>
      </c>
      <c r="K6" s="27"/>
      <c r="L6" s="42" t="s">
        <v>48</v>
      </c>
      <c r="M6" s="81" t="s">
        <v>83</v>
      </c>
    </row>
    <row r="7" spans="1:14" ht="30.6" x14ac:dyDescent="0.25">
      <c r="A7" s="41">
        <v>6</v>
      </c>
      <c r="B7" s="21" t="s">
        <v>44</v>
      </c>
      <c r="C7" s="12" t="s">
        <v>21</v>
      </c>
      <c r="D7" s="22" t="s">
        <v>22</v>
      </c>
      <c r="E7" s="23" t="s">
        <v>29</v>
      </c>
      <c r="F7" s="24">
        <v>230300.65</v>
      </c>
      <c r="G7" s="28">
        <v>242571</v>
      </c>
      <c r="H7" s="24"/>
      <c r="I7" s="31" t="s">
        <v>97</v>
      </c>
      <c r="J7" s="13" t="s">
        <v>1</v>
      </c>
      <c r="K7" s="27" t="s">
        <v>77</v>
      </c>
      <c r="L7" s="42" t="s">
        <v>48</v>
      </c>
    </row>
    <row r="8" spans="1:14" ht="20.399999999999999" x14ac:dyDescent="0.25">
      <c r="A8" s="41">
        <v>8</v>
      </c>
      <c r="B8" s="21" t="s">
        <v>44</v>
      </c>
      <c r="C8" s="12" t="s">
        <v>23</v>
      </c>
      <c r="D8" s="22" t="s">
        <v>2</v>
      </c>
      <c r="E8" s="23" t="s">
        <v>29</v>
      </c>
      <c r="F8" s="24"/>
      <c r="G8" s="24">
        <v>42207</v>
      </c>
      <c r="H8" s="24"/>
      <c r="I8" s="31" t="s">
        <v>98</v>
      </c>
      <c r="J8" s="13" t="s">
        <v>1</v>
      </c>
      <c r="K8" s="27"/>
      <c r="L8" s="42" t="s">
        <v>48</v>
      </c>
    </row>
    <row r="9" spans="1:14" ht="34.5" customHeight="1" x14ac:dyDescent="0.25">
      <c r="A9" s="41">
        <v>287</v>
      </c>
      <c r="B9" s="21" t="s">
        <v>44</v>
      </c>
      <c r="C9" s="12" t="s">
        <v>24</v>
      </c>
      <c r="D9" s="22" t="s">
        <v>25</v>
      </c>
      <c r="E9" s="23" t="s">
        <v>30</v>
      </c>
      <c r="F9" s="24"/>
      <c r="G9" s="24">
        <v>18759</v>
      </c>
      <c r="H9" s="24"/>
      <c r="I9" s="31" t="s">
        <v>99</v>
      </c>
      <c r="J9" s="13" t="s">
        <v>1</v>
      </c>
      <c r="K9" s="27"/>
      <c r="L9" s="42" t="s">
        <v>48</v>
      </c>
    </row>
    <row r="10" spans="1:14" ht="35.25" customHeight="1" x14ac:dyDescent="0.25">
      <c r="A10" s="41">
        <v>5</v>
      </c>
      <c r="B10" s="21" t="s">
        <v>44</v>
      </c>
      <c r="C10" s="12" t="s">
        <v>26</v>
      </c>
      <c r="D10" s="22" t="s">
        <v>27</v>
      </c>
      <c r="E10" s="23" t="s">
        <v>29</v>
      </c>
      <c r="F10" s="24"/>
      <c r="G10" s="24">
        <v>120994</v>
      </c>
      <c r="H10" s="24"/>
      <c r="I10" s="31" t="s">
        <v>99</v>
      </c>
      <c r="J10" s="13" t="s">
        <v>1</v>
      </c>
      <c r="K10" s="27"/>
      <c r="L10" s="42" t="s">
        <v>48</v>
      </c>
    </row>
    <row r="11" spans="1:14" ht="35.25" customHeight="1" x14ac:dyDescent="0.25">
      <c r="A11" s="41">
        <v>194</v>
      </c>
      <c r="B11" s="21" t="s">
        <v>44</v>
      </c>
      <c r="C11" s="12" t="s">
        <v>49</v>
      </c>
      <c r="D11" s="22" t="s">
        <v>28</v>
      </c>
      <c r="E11" s="23" t="s">
        <v>31</v>
      </c>
      <c r="F11" s="24"/>
      <c r="G11" s="24">
        <v>56276</v>
      </c>
      <c r="H11" s="24"/>
      <c r="I11" s="31" t="s">
        <v>99</v>
      </c>
      <c r="J11" s="13" t="s">
        <v>1</v>
      </c>
      <c r="K11" s="27"/>
      <c r="L11" s="42" t="s">
        <v>48</v>
      </c>
    </row>
    <row r="12" spans="1:14" ht="37.5" customHeight="1" x14ac:dyDescent="0.25">
      <c r="A12" s="41">
        <v>286</v>
      </c>
      <c r="B12" s="21" t="s">
        <v>44</v>
      </c>
      <c r="C12" s="12" t="s">
        <v>50</v>
      </c>
      <c r="D12" s="22" t="s">
        <v>37</v>
      </c>
      <c r="E12" s="23" t="s">
        <v>32</v>
      </c>
      <c r="F12" s="24"/>
      <c r="G12" s="24">
        <v>46897</v>
      </c>
      <c r="H12" s="24"/>
      <c r="I12" s="31" t="s">
        <v>99</v>
      </c>
      <c r="J12" s="13" t="s">
        <v>1</v>
      </c>
      <c r="K12" s="27"/>
      <c r="L12" s="42" t="s">
        <v>48</v>
      </c>
    </row>
    <row r="13" spans="1:14" s="3" customFormat="1" ht="32.25" customHeight="1" x14ac:dyDescent="0.25">
      <c r="A13" s="41"/>
      <c r="B13" s="21" t="s">
        <v>44</v>
      </c>
      <c r="C13" s="12" t="s">
        <v>51</v>
      </c>
      <c r="D13" s="22"/>
      <c r="E13" s="25"/>
      <c r="F13" s="26"/>
      <c r="G13" s="24">
        <v>42207</v>
      </c>
      <c r="H13" s="24"/>
      <c r="I13" s="31" t="s">
        <v>99</v>
      </c>
      <c r="J13" s="13" t="s">
        <v>1</v>
      </c>
      <c r="K13" s="27"/>
      <c r="L13" s="42" t="s">
        <v>48</v>
      </c>
    </row>
    <row r="14" spans="1:14" s="3" customFormat="1" ht="34.5" customHeight="1" x14ac:dyDescent="0.25">
      <c r="A14" s="41"/>
      <c r="B14" s="21" t="s">
        <v>44</v>
      </c>
      <c r="C14" s="12" t="s">
        <v>9</v>
      </c>
      <c r="D14" s="22"/>
      <c r="E14" s="25"/>
      <c r="F14" s="26"/>
      <c r="G14" s="24">
        <v>72690</v>
      </c>
      <c r="H14" s="24"/>
      <c r="I14" s="31" t="s">
        <v>99</v>
      </c>
      <c r="J14" s="13" t="s">
        <v>1</v>
      </c>
      <c r="K14" s="27"/>
      <c r="L14" s="42" t="s">
        <v>48</v>
      </c>
    </row>
    <row r="15" spans="1:14" ht="26.25" customHeight="1" x14ac:dyDescent="0.25">
      <c r="A15" s="41"/>
      <c r="B15" s="21" t="s">
        <v>44</v>
      </c>
      <c r="C15" s="12" t="s">
        <v>10</v>
      </c>
      <c r="D15" s="22" t="s">
        <v>69</v>
      </c>
      <c r="E15" s="23"/>
      <c r="F15" s="24"/>
      <c r="G15" s="24">
        <v>3491212</v>
      </c>
      <c r="H15" s="24"/>
      <c r="I15" s="31" t="s">
        <v>75</v>
      </c>
      <c r="J15" s="13" t="s">
        <v>1</v>
      </c>
      <c r="K15" s="27"/>
      <c r="L15" s="42" t="s">
        <v>48</v>
      </c>
    </row>
    <row r="16" spans="1:14" ht="26.25" customHeight="1" x14ac:dyDescent="0.25">
      <c r="A16" s="41"/>
      <c r="B16" s="21" t="s">
        <v>44</v>
      </c>
      <c r="C16" s="12" t="s">
        <v>11</v>
      </c>
      <c r="D16" s="22" t="s">
        <v>68</v>
      </c>
      <c r="E16" s="23"/>
      <c r="F16" s="24"/>
      <c r="G16" s="24">
        <v>407468</v>
      </c>
      <c r="H16" s="24"/>
      <c r="I16" s="31" t="s">
        <v>75</v>
      </c>
      <c r="J16" s="13" t="s">
        <v>1</v>
      </c>
      <c r="K16" s="27"/>
      <c r="L16" s="42" t="s">
        <v>48</v>
      </c>
    </row>
    <row r="17" spans="1:14" ht="48" x14ac:dyDescent="0.25">
      <c r="A17" s="41"/>
      <c r="B17" s="21" t="s">
        <v>44</v>
      </c>
      <c r="C17" s="12" t="s">
        <v>12</v>
      </c>
      <c r="D17" s="22" t="s">
        <v>67</v>
      </c>
      <c r="E17" s="23"/>
      <c r="F17" s="79">
        <v>2704403.24</v>
      </c>
      <c r="G17" s="24">
        <v>2777091</v>
      </c>
      <c r="H17" s="24"/>
      <c r="I17" s="31" t="s">
        <v>75</v>
      </c>
      <c r="J17" s="13" t="s">
        <v>1</v>
      </c>
      <c r="K17" s="27"/>
      <c r="L17" s="42" t="s">
        <v>48</v>
      </c>
      <c r="M17" s="83" t="s">
        <v>93</v>
      </c>
    </row>
    <row r="18" spans="1:14" ht="96" x14ac:dyDescent="0.25">
      <c r="A18" s="41"/>
      <c r="B18" s="21" t="s">
        <v>44</v>
      </c>
      <c r="C18" s="12" t="s">
        <v>39</v>
      </c>
      <c r="D18" s="22" t="s">
        <v>66</v>
      </c>
      <c r="E18" s="23"/>
      <c r="F18" s="79">
        <v>980241.38</v>
      </c>
      <c r="G18" s="24">
        <v>4380635</v>
      </c>
      <c r="H18" s="24"/>
      <c r="I18" s="31" t="s">
        <v>75</v>
      </c>
      <c r="J18" s="13" t="s">
        <v>1</v>
      </c>
      <c r="K18" s="27"/>
      <c r="L18" s="42" t="s">
        <v>48</v>
      </c>
      <c r="M18" s="83" t="s">
        <v>104</v>
      </c>
    </row>
    <row r="19" spans="1:14" ht="20.399999999999999" x14ac:dyDescent="0.25">
      <c r="A19" s="41"/>
      <c r="B19" s="21" t="s">
        <v>44</v>
      </c>
      <c r="C19" s="12" t="s">
        <v>14</v>
      </c>
      <c r="D19" s="22" t="s">
        <v>85</v>
      </c>
      <c r="E19" s="23"/>
      <c r="F19" s="24"/>
      <c r="G19" s="24">
        <v>66034</v>
      </c>
      <c r="H19" s="24"/>
      <c r="I19" s="31" t="s">
        <v>75</v>
      </c>
      <c r="J19" s="13" t="s">
        <v>1</v>
      </c>
      <c r="K19" s="27"/>
      <c r="L19" s="42" t="s">
        <v>48</v>
      </c>
    </row>
    <row r="20" spans="1:14" ht="20.399999999999999" x14ac:dyDescent="0.25">
      <c r="A20" s="41"/>
      <c r="B20" s="21" t="s">
        <v>44</v>
      </c>
      <c r="C20" s="12" t="s">
        <v>13</v>
      </c>
      <c r="D20" s="22" t="s">
        <v>86</v>
      </c>
      <c r="E20" s="23"/>
      <c r="F20" s="24"/>
      <c r="G20" s="24">
        <v>61881</v>
      </c>
      <c r="H20" s="24"/>
      <c r="I20" s="31" t="s">
        <v>75</v>
      </c>
      <c r="J20" s="13" t="s">
        <v>1</v>
      </c>
      <c r="K20" s="27"/>
      <c r="L20" s="42" t="s">
        <v>48</v>
      </c>
    </row>
    <row r="21" spans="1:14" ht="30.75" customHeight="1" x14ac:dyDescent="0.25">
      <c r="A21" s="41"/>
      <c r="B21" s="21" t="s">
        <v>44</v>
      </c>
      <c r="C21" s="12" t="s">
        <v>41</v>
      </c>
      <c r="D21" s="22" t="s">
        <v>84</v>
      </c>
      <c r="E21" s="23"/>
      <c r="F21" s="24"/>
      <c r="G21" s="24">
        <v>17784</v>
      </c>
      <c r="H21" s="24"/>
      <c r="I21" s="31" t="s">
        <v>75</v>
      </c>
      <c r="J21" s="13" t="s">
        <v>1</v>
      </c>
      <c r="K21" s="27"/>
      <c r="L21" s="42" t="s">
        <v>48</v>
      </c>
    </row>
    <row r="22" spans="1:14" ht="30.75" customHeight="1" x14ac:dyDescent="0.25">
      <c r="A22" s="41"/>
      <c r="B22" s="21" t="s">
        <v>44</v>
      </c>
      <c r="C22" s="12" t="s">
        <v>40</v>
      </c>
      <c r="D22" s="22" t="s">
        <v>71</v>
      </c>
      <c r="E22" s="23"/>
      <c r="F22" s="24"/>
      <c r="G22" s="24">
        <v>95738</v>
      </c>
      <c r="H22" s="24"/>
      <c r="I22" s="31" t="s">
        <v>75</v>
      </c>
      <c r="J22" s="13" t="s">
        <v>1</v>
      </c>
      <c r="K22" s="27"/>
      <c r="L22" s="42" t="s">
        <v>48</v>
      </c>
    </row>
    <row r="23" spans="1:14" ht="30.75" customHeight="1" x14ac:dyDescent="0.25">
      <c r="A23" s="41"/>
      <c r="B23" s="21" t="s">
        <v>44</v>
      </c>
      <c r="C23" s="12" t="s">
        <v>15</v>
      </c>
      <c r="D23" s="22"/>
      <c r="E23" s="23"/>
      <c r="F23" s="24"/>
      <c r="G23" s="24">
        <v>93182</v>
      </c>
      <c r="H23" s="24"/>
      <c r="I23" s="31" t="s">
        <v>75</v>
      </c>
      <c r="J23" s="13" t="s">
        <v>1</v>
      </c>
      <c r="K23" s="27"/>
      <c r="L23" s="42" t="s">
        <v>48</v>
      </c>
    </row>
    <row r="24" spans="1:14" ht="30.75" customHeight="1" x14ac:dyDescent="0.25">
      <c r="A24" s="41"/>
      <c r="B24" s="21" t="s">
        <v>44</v>
      </c>
      <c r="C24" s="12" t="s">
        <v>16</v>
      </c>
      <c r="D24" s="22" t="s">
        <v>70</v>
      </c>
      <c r="E24" s="23"/>
      <c r="F24" s="24"/>
      <c r="G24" s="24">
        <v>53481</v>
      </c>
      <c r="H24" s="24"/>
      <c r="I24" s="31" t="s">
        <v>75</v>
      </c>
      <c r="J24" s="13" t="s">
        <v>1</v>
      </c>
      <c r="K24" s="27"/>
      <c r="L24" s="42" t="s">
        <v>48</v>
      </c>
    </row>
    <row r="25" spans="1:14" ht="30.75" customHeight="1" x14ac:dyDescent="0.25">
      <c r="A25" s="41"/>
      <c r="B25" s="21" t="s">
        <v>44</v>
      </c>
      <c r="C25" s="12" t="s">
        <v>17</v>
      </c>
      <c r="D25" s="22" t="s">
        <v>88</v>
      </c>
      <c r="E25" s="23"/>
      <c r="F25" s="26"/>
      <c r="G25" s="24">
        <v>9599</v>
      </c>
      <c r="H25" s="24"/>
      <c r="I25" s="31" t="s">
        <v>75</v>
      </c>
      <c r="J25" s="13" t="s">
        <v>1</v>
      </c>
      <c r="K25" s="27"/>
      <c r="L25" s="42" t="s">
        <v>48</v>
      </c>
    </row>
    <row r="26" spans="1:14" ht="30.75" customHeight="1" x14ac:dyDescent="0.25">
      <c r="A26" s="41"/>
      <c r="B26" s="21" t="s">
        <v>44</v>
      </c>
      <c r="C26" s="12" t="s">
        <v>18</v>
      </c>
      <c r="D26" s="22"/>
      <c r="E26" s="23"/>
      <c r="F26" s="26"/>
      <c r="G26" s="24">
        <v>2666</v>
      </c>
      <c r="H26" s="24"/>
      <c r="I26" s="31" t="s">
        <v>75</v>
      </c>
      <c r="J26" s="13" t="s">
        <v>1</v>
      </c>
      <c r="K26" s="27"/>
      <c r="L26" s="42" t="s">
        <v>48</v>
      </c>
    </row>
    <row r="27" spans="1:14" ht="36" x14ac:dyDescent="0.25">
      <c r="A27" s="41"/>
      <c r="B27" s="21" t="s">
        <v>44</v>
      </c>
      <c r="C27" s="12" t="s">
        <v>94</v>
      </c>
      <c r="D27" s="22"/>
      <c r="E27" s="95"/>
      <c r="F27" s="77">
        <v>5246017.84</v>
      </c>
      <c r="G27" s="29">
        <v>962535</v>
      </c>
      <c r="H27" s="30"/>
      <c r="I27" s="31" t="s">
        <v>100</v>
      </c>
      <c r="J27" s="32" t="s">
        <v>1</v>
      </c>
      <c r="K27" s="27" t="s">
        <v>0</v>
      </c>
      <c r="L27" s="43" t="s">
        <v>48</v>
      </c>
      <c r="M27" s="81" t="s">
        <v>92</v>
      </c>
      <c r="N27" s="80" t="s">
        <v>74</v>
      </c>
    </row>
    <row r="28" spans="1:14" ht="36" x14ac:dyDescent="0.25">
      <c r="A28" s="41"/>
      <c r="B28" s="21" t="s">
        <v>44</v>
      </c>
      <c r="C28" s="12" t="s">
        <v>53</v>
      </c>
      <c r="D28" s="22"/>
      <c r="E28" s="22"/>
      <c r="F28" s="30">
        <v>1883042</v>
      </c>
      <c r="G28" s="29"/>
      <c r="H28" s="30"/>
      <c r="I28" s="31" t="s">
        <v>101</v>
      </c>
      <c r="J28" s="32" t="s">
        <v>1</v>
      </c>
      <c r="K28" s="27" t="s">
        <v>0</v>
      </c>
      <c r="L28" s="43" t="s">
        <v>48</v>
      </c>
      <c r="N28" s="80" t="s">
        <v>74</v>
      </c>
    </row>
    <row r="29" spans="1:14" s="74" customFormat="1" ht="30.6" x14ac:dyDescent="0.25">
      <c r="A29" s="51"/>
      <c r="B29" s="21" t="s">
        <v>44</v>
      </c>
      <c r="C29" s="12" t="s">
        <v>79</v>
      </c>
      <c r="D29" s="22" t="s">
        <v>80</v>
      </c>
      <c r="E29" s="22"/>
      <c r="F29" s="30">
        <f>120000+876+2400+260</f>
        <v>123536</v>
      </c>
      <c r="G29" s="29"/>
      <c r="H29" s="62"/>
      <c r="I29" s="31" t="s">
        <v>101</v>
      </c>
      <c r="J29" s="76"/>
      <c r="K29" s="63" t="s">
        <v>81</v>
      </c>
      <c r="L29" s="43" t="s">
        <v>48</v>
      </c>
      <c r="M29" s="73"/>
    </row>
    <row r="30" spans="1:14" ht="20.399999999999999" x14ac:dyDescent="0.25">
      <c r="A30" s="59">
        <v>1425</v>
      </c>
      <c r="B30" s="21" t="s">
        <v>44</v>
      </c>
      <c r="C30" s="60" t="s">
        <v>54</v>
      </c>
      <c r="D30" s="61" t="s">
        <v>55</v>
      </c>
      <c r="E30" s="61" t="s">
        <v>56</v>
      </c>
      <c r="F30" s="62">
        <v>21951.22</v>
      </c>
      <c r="G30" s="62"/>
      <c r="H30" s="62"/>
      <c r="I30" s="31" t="s">
        <v>99</v>
      </c>
      <c r="J30" s="32" t="s">
        <v>1</v>
      </c>
      <c r="K30" s="63" t="s">
        <v>78</v>
      </c>
      <c r="L30" s="43" t="s">
        <v>48</v>
      </c>
    </row>
    <row r="31" spans="1:14" ht="20.399999999999999" x14ac:dyDescent="0.25">
      <c r="A31" s="64">
        <v>1427</v>
      </c>
      <c r="B31" s="21" t="s">
        <v>46</v>
      </c>
      <c r="C31" s="65" t="s">
        <v>57</v>
      </c>
      <c r="D31" s="66" t="s">
        <v>61</v>
      </c>
      <c r="E31" s="67">
        <v>41912</v>
      </c>
      <c r="F31" s="68">
        <v>14950</v>
      </c>
      <c r="G31" s="62"/>
      <c r="H31" s="69"/>
      <c r="I31" s="31" t="s">
        <v>102</v>
      </c>
      <c r="J31" s="32" t="s">
        <v>1</v>
      </c>
      <c r="K31" s="63" t="s">
        <v>78</v>
      </c>
      <c r="L31" s="43" t="s">
        <v>48</v>
      </c>
    </row>
    <row r="32" spans="1:14" ht="20.399999999999999" x14ac:dyDescent="0.25">
      <c r="A32" s="64">
        <v>1424</v>
      </c>
      <c r="B32" s="21" t="s">
        <v>46</v>
      </c>
      <c r="C32" s="65" t="s">
        <v>58</v>
      </c>
      <c r="D32" s="66" t="s">
        <v>62</v>
      </c>
      <c r="E32" s="67">
        <v>41877</v>
      </c>
      <c r="F32" s="68">
        <v>33922.980000000003</v>
      </c>
      <c r="G32" s="62"/>
      <c r="H32" s="69"/>
      <c r="I32" s="31" t="s">
        <v>102</v>
      </c>
      <c r="J32" s="32" t="s">
        <v>1</v>
      </c>
      <c r="K32" s="63" t="s">
        <v>78</v>
      </c>
      <c r="L32" s="43" t="s">
        <v>48</v>
      </c>
    </row>
    <row r="33" spans="1:14" ht="20.399999999999999" x14ac:dyDescent="0.25">
      <c r="A33" s="64">
        <v>1423</v>
      </c>
      <c r="B33" s="21" t="s">
        <v>46</v>
      </c>
      <c r="C33" s="65" t="s">
        <v>59</v>
      </c>
      <c r="D33" s="66" t="s">
        <v>63</v>
      </c>
      <c r="E33" s="67">
        <v>41877</v>
      </c>
      <c r="F33" s="68">
        <v>19144.07</v>
      </c>
      <c r="G33" s="62"/>
      <c r="H33" s="69"/>
      <c r="I33" s="31" t="s">
        <v>102</v>
      </c>
      <c r="J33" s="32" t="s">
        <v>1</v>
      </c>
      <c r="K33" s="63" t="s">
        <v>78</v>
      </c>
      <c r="L33" s="43" t="s">
        <v>48</v>
      </c>
    </row>
    <row r="34" spans="1:14" ht="20.399999999999999" x14ac:dyDescent="0.25">
      <c r="A34" s="64">
        <v>1433</v>
      </c>
      <c r="B34" s="21" t="s">
        <v>46</v>
      </c>
      <c r="C34" s="65" t="s">
        <v>60</v>
      </c>
      <c r="D34" s="66" t="s">
        <v>64</v>
      </c>
      <c r="E34" s="67">
        <v>41943</v>
      </c>
      <c r="F34" s="68">
        <v>136899</v>
      </c>
      <c r="G34" s="62"/>
      <c r="H34" s="69"/>
      <c r="I34" s="31" t="s">
        <v>99</v>
      </c>
      <c r="J34" s="32" t="s">
        <v>1</v>
      </c>
      <c r="K34" s="63" t="s">
        <v>78</v>
      </c>
      <c r="L34" s="43" t="s">
        <v>48</v>
      </c>
    </row>
    <row r="35" spans="1:14" ht="20.399999999999999" x14ac:dyDescent="0.25">
      <c r="A35" s="41"/>
      <c r="B35" s="21" t="s">
        <v>46</v>
      </c>
      <c r="C35" s="12" t="s">
        <v>42</v>
      </c>
      <c r="D35" s="22" t="s">
        <v>72</v>
      </c>
      <c r="E35" s="23"/>
      <c r="F35" s="24">
        <v>6711.46</v>
      </c>
      <c r="G35" s="24"/>
      <c r="H35" s="24"/>
      <c r="I35" s="31" t="s">
        <v>75</v>
      </c>
      <c r="J35" s="13" t="s">
        <v>1</v>
      </c>
      <c r="K35" s="13"/>
      <c r="L35" s="42" t="s">
        <v>48</v>
      </c>
    </row>
    <row r="36" spans="1:14" ht="21" thickBot="1" x14ac:dyDescent="0.3">
      <c r="A36" s="44"/>
      <c r="B36" s="45" t="s">
        <v>46</v>
      </c>
      <c r="C36" s="46" t="s">
        <v>43</v>
      </c>
      <c r="D36" s="47" t="s">
        <v>73</v>
      </c>
      <c r="E36" s="48"/>
      <c r="F36" s="49">
        <v>4980.8900000000003</v>
      </c>
      <c r="G36" s="49"/>
      <c r="H36" s="49"/>
      <c r="I36" s="55" t="s">
        <v>75</v>
      </c>
      <c r="J36" s="50" t="s">
        <v>1</v>
      </c>
      <c r="K36" s="50"/>
      <c r="L36" s="94" t="s">
        <v>48</v>
      </c>
    </row>
    <row r="37" spans="1:14" ht="33.75" customHeight="1" thickBot="1" x14ac:dyDescent="0.3">
      <c r="A37" s="59"/>
      <c r="B37" s="45" t="s">
        <v>46</v>
      </c>
      <c r="C37" s="84" t="s">
        <v>89</v>
      </c>
      <c r="D37" s="85" t="s">
        <v>90</v>
      </c>
      <c r="E37" s="86">
        <v>42551</v>
      </c>
      <c r="F37" s="87">
        <v>37677.089999999997</v>
      </c>
      <c r="G37" s="87"/>
      <c r="H37" s="88"/>
      <c r="I37" s="89" t="s">
        <v>103</v>
      </c>
      <c r="J37" s="90" t="s">
        <v>1</v>
      </c>
      <c r="K37" s="91"/>
      <c r="L37" s="92" t="s">
        <v>48</v>
      </c>
      <c r="M37" s="93"/>
    </row>
    <row r="38" spans="1:14" ht="48" customHeight="1" thickBot="1" x14ac:dyDescent="0.3">
      <c r="A38" s="59"/>
      <c r="B38" s="45" t="s">
        <v>46</v>
      </c>
      <c r="C38" s="84" t="s">
        <v>95</v>
      </c>
      <c r="D38" s="85" t="s">
        <v>91</v>
      </c>
      <c r="E38" s="86">
        <v>43084</v>
      </c>
      <c r="F38" s="87">
        <v>797000</v>
      </c>
      <c r="G38" s="87"/>
      <c r="H38" s="88"/>
      <c r="I38" s="89" t="s">
        <v>100</v>
      </c>
      <c r="J38" s="90" t="s">
        <v>1</v>
      </c>
      <c r="K38" s="91"/>
      <c r="L38" s="92" t="s">
        <v>48</v>
      </c>
      <c r="M38" s="81" t="s">
        <v>83</v>
      </c>
    </row>
    <row r="39" spans="1:14" ht="13.8" x14ac:dyDescent="0.25">
      <c r="C39" s="56" t="s">
        <v>106</v>
      </c>
      <c r="D39" s="57">
        <f>Tabela17[[#Totals],[KB]]+Tabela17[[#Totals],[WO - WYCENA]]</f>
        <v>26426655.540000003</v>
      </c>
      <c r="E39" s="57"/>
      <c r="F39" s="58">
        <f>SUM(F5:F38)</f>
        <v>12886890.540000003</v>
      </c>
      <c r="G39" s="58">
        <f>SUM(G5:G38)</f>
        <v>13539765</v>
      </c>
      <c r="I39" s="70"/>
      <c r="J39" s="71"/>
      <c r="K39" s="71"/>
      <c r="L39" s="71"/>
      <c r="M39" s="72"/>
      <c r="N39" s="72"/>
    </row>
    <row r="43" spans="1:14" x14ac:dyDescent="0.25">
      <c r="C43" s="4" t="s">
        <v>82</v>
      </c>
      <c r="D43" s="10">
        <f>Tabela17[[#Totals],[NR EWIDEN.]]+F41</f>
        <v>26426655.540000003</v>
      </c>
    </row>
    <row r="47" spans="1:14" x14ac:dyDescent="0.25">
      <c r="E47" s="53"/>
    </row>
  </sheetData>
  <mergeCells count="3">
    <mergeCell ref="A2:L2"/>
    <mergeCell ref="A3:C3"/>
    <mergeCell ref="A1:C1"/>
  </mergeCells>
  <phoneticPr fontId="15" type="noConversion"/>
  <pageMargins left="0.15748031496062992" right="0.15748031496062992" top="0.19685039370078741" bottom="0.19685039370078741" header="0" footer="0"/>
  <pageSetup paperSize="9" scale="61" fitToHeight="0" orientation="landscape" horizontalDpi="4294967295" verticalDpi="4294967295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BUDYNKI I BUDOWLE 2015</vt:lpstr>
      <vt:lpstr>'BUDYNKI I BUDOWLE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Krysztofiak</dc:creator>
  <cp:lastModifiedBy>ASUS</cp:lastModifiedBy>
  <cp:lastPrinted>2019-01-07T13:00:00Z</cp:lastPrinted>
  <dcterms:created xsi:type="dcterms:W3CDTF">2010-12-20T15:04:27Z</dcterms:created>
  <dcterms:modified xsi:type="dcterms:W3CDTF">2019-01-13T09:25:44Z</dcterms:modified>
</cp:coreProperties>
</file>